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25" activeTab="1"/>
  </bookViews>
  <sheets>
    <sheet name="Tabla de Valores año 2021" sheetId="1" r:id="rId1"/>
    <sheet name="1°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<sst xmlns="http://schemas.openxmlformats.org/spreadsheetml/2006/main" count="73" uniqueCount="69">
  <si>
    <t>CÓDIGO</t>
  </si>
  <si>
    <t>ESCRIBIR AQUÍ</t>
  </si>
  <si>
    <t>GRUPO</t>
  </si>
  <si>
    <t>DISTRITO</t>
  </si>
  <si>
    <t>FECHA</t>
  </si>
  <si>
    <t>A DEPOSITAR OF.NAC.</t>
  </si>
  <si>
    <t>ASOCIACION DE GUIAS Y SCOUTS DE CHILE</t>
  </si>
  <si>
    <t>REGISTRO INSTITUCIONAL</t>
  </si>
  <si>
    <t>CARTOLA DE REGISTRO</t>
  </si>
  <si>
    <t>ZONA</t>
  </si>
  <si>
    <t>RESPONSABLE DEL PAGO</t>
  </si>
  <si>
    <t>CATEGORIA</t>
  </si>
  <si>
    <t>%</t>
  </si>
  <si>
    <t>A</t>
  </si>
  <si>
    <t>B</t>
  </si>
  <si>
    <t>D</t>
  </si>
  <si>
    <t>E</t>
  </si>
  <si>
    <t>C</t>
  </si>
  <si>
    <t>DIRECCIÓN DE DESARROLLO INSTITUCIONAL</t>
  </si>
  <si>
    <t>Debe llenarlo el Responsable de Registro</t>
  </si>
  <si>
    <t>NO ESCRIBIR sobre las fórmulas.</t>
  </si>
  <si>
    <t>TIPO DE PAGO</t>
  </si>
  <si>
    <t>CUENTA CORRIENTE</t>
  </si>
  <si>
    <t>FECHA TRANSACCIÓN</t>
  </si>
  <si>
    <t>los acuerdos tomados con anterioridad.</t>
  </si>
  <si>
    <t>Seguro</t>
  </si>
  <si>
    <t>Fecha</t>
  </si>
  <si>
    <t>Cantidad</t>
  </si>
  <si>
    <t>Total a Pagar</t>
  </si>
  <si>
    <t>NO ESCRIBIR SOBRE FORMULAS DE CÁLCULO</t>
  </si>
  <si>
    <t>variación anual de IPC.</t>
  </si>
  <si>
    <t>proyección económica de la institución. Con ello la variación de la cuota será en este porcentaje en su</t>
  </si>
  <si>
    <t xml:space="preserve">b)     Los Grupos de cada Distritos deberan revisar sus respectivas categorias según les corresponda, </t>
  </si>
  <si>
    <t>a la Dirección de Desarrollo Institucional.</t>
  </si>
  <si>
    <t xml:space="preserve">la condición de grupo en formación. Esta categorización socioecómica deberá seguir siendo informada </t>
  </si>
  <si>
    <t>c)     Lo  anterior,  permite  abrir  un  espacio de  integración  y  desarrollo  de  grupos  en  sectores</t>
  </si>
  <si>
    <t xml:space="preserve"> socioecómicos y evita que la Cuota Anual a pagar sea un impedimento para el acceso al escultismo</t>
  </si>
  <si>
    <t xml:space="preserve"> y al guidismo en nuestra institución.</t>
  </si>
  <si>
    <t xml:space="preserve">d)    Aquellos grupos que registren un mínimo del 80% de su registro del año anterior hasta el 31 de </t>
  </si>
  <si>
    <t>mayo de cada año, podrán mantener hasta el 31 de julio el valor del primer tramo de la cuota.</t>
  </si>
  <si>
    <t xml:space="preserve">e)     Los miembros que se registren por primera vez, mantendrán como valor de su Cuota de Registro </t>
  </si>
  <si>
    <t>el determinado en el primer tramo por todo el año.</t>
  </si>
  <si>
    <t xml:space="preserve">años,  evitando  con  ello  una  discusión  de  la  cuota  que  genere  incertidumbre  anualmente  en  la </t>
  </si>
  <si>
    <t>a)    Se  fija el tope máximo normativo del 20% de la UTM a noviembre de cada año por los próximos 5</t>
  </si>
  <si>
    <t>En la última Asamblea  Nacional Ordinaria se tomaron los siguientes acuerdos, que reemplazan todos</t>
  </si>
  <si>
    <r>
      <t xml:space="preserve">mientras que la categoría </t>
    </r>
    <r>
      <rPr>
        <b/>
        <sz val="12"/>
        <rFont val="Calibri"/>
        <family val="2"/>
      </rPr>
      <t>E</t>
    </r>
    <r>
      <rPr>
        <sz val="12"/>
        <rFont val="Calibri"/>
        <family val="2"/>
      </rPr>
      <t xml:space="preserve"> se convierte en una nueva  categorización socioecómica  desapareciendo </t>
    </r>
  </si>
  <si>
    <t>CUOTA SOCIAL (uso interno OF. NAC.)</t>
  </si>
  <si>
    <t xml:space="preserve">Para realizar el pago de las cuotas de Registro, deben depositar o transferir en la cuenta corriente </t>
  </si>
  <si>
    <t>Banco Santander N° 6314989-6, a nombre de Inversiones e Inmobiliaria BP S.A., RUT 76.981.280-6</t>
  </si>
  <si>
    <t xml:space="preserve">Neto </t>
  </si>
  <si>
    <t>(Monto a pagar por registro efectuado directamente en Oficina Nacional)</t>
  </si>
  <si>
    <t>TRANSFERENCIA BANCARIA</t>
  </si>
  <si>
    <t>BANCO SANTANDER N° 6314989-6</t>
  </si>
  <si>
    <t>TOTAL</t>
  </si>
  <si>
    <t xml:space="preserve">N° COMPROBANTE </t>
  </si>
  <si>
    <t>VALORES REGISTRO INSTITUCIONAL AÑO 2021</t>
  </si>
  <si>
    <t>VALOR CUOTA REGISTRO AÑO 2021</t>
  </si>
  <si>
    <t>g</t>
  </si>
  <si>
    <t>1° INFORME DE REGISTRO AÑO 2021</t>
  </si>
  <si>
    <t xml:space="preserve">y hacer llegar copia de la transferencia o boleta de depósito por medio de las Coordinadoras </t>
  </si>
  <si>
    <t>Distritales de Administración a mgallardo@guiasyscoutschile.cl</t>
  </si>
  <si>
    <t>Valor cuota</t>
  </si>
  <si>
    <t>10% Distritos</t>
  </si>
  <si>
    <t>5% ZONA</t>
  </si>
  <si>
    <t>Valor hasta el 21 de enero de 2022</t>
  </si>
  <si>
    <t xml:space="preserve"> Categoría</t>
  </si>
  <si>
    <t>MONTO 1</t>
  </si>
  <si>
    <t>MONTO 2</t>
  </si>
  <si>
    <t>RECUERDEN INFORMAR TODOS LOS DEPÓSITOS O TRANSFERENCIAS EFECTUADAS (MONTO, FECHA Y OFICINA O SUCURSAL)</t>
  </si>
</sst>
</file>

<file path=xl/styles.xml><?xml version="1.0" encoding="utf-8"?>
<styleSheet xmlns="http://schemas.openxmlformats.org/spreadsheetml/2006/main">
  <numFmts count="4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$&quot;* #,##0_-;\-&quot;$&quot;* #,##0_-;_-&quot;$&quot;* &quot;-&quot;??_-;_-@_-"/>
    <numFmt numFmtId="181" formatCode="[$$-2C0A]#,##0_);[Red]\([$$-2C0A]#,##0\)"/>
    <numFmt numFmtId="182" formatCode="&quot;$&quot;\ #,##0"/>
    <numFmt numFmtId="183" formatCode="_(* #,##0_);_(* \(#,##0\);_(* &quot;-&quot;??_);_(@_)"/>
    <numFmt numFmtId="184" formatCode="_-[$$-340A]\ * #,##0_-;\-[$$-340A]\ * #,##0_-;_-[$$-340A]\ * &quot;-&quot;_-;_-@_-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[$-C0A]dddd\,\ dd&quot; de &quot;mmmm&quot; de &quot;yyyy"/>
    <numFmt numFmtId="190" formatCode="0_ ;[Red]\-0\ "/>
    <numFmt numFmtId="191" formatCode="_-[$$-340A]\ * #,##0.00_-;\-[$$-340A]\ * #,##0.00_-;_-[$$-340A]\ * &quot;-&quot;??_-;_-@_-"/>
    <numFmt numFmtId="192" formatCode="_-[$$-340A]\ * #,##0.0_-;\-[$$-340A]\ * #,##0.0_-;_-[$$-340A]\ * &quot;-&quot;??_-;_-@_-"/>
    <numFmt numFmtId="193" formatCode="_-[$$-340A]\ * #,##0_-;\-[$$-340A]\ * #,##0_-;_-[$$-340A]\ * &quot;-&quot;??_-;_-@_-"/>
    <numFmt numFmtId="194" formatCode="[$-340A]dddd\,\ dd&quot; de &quot;mmmm&quot; de &quot;yyyy"/>
    <numFmt numFmtId="195" formatCode="_-&quot;$&quot;\ * #,##0.0_-;\-&quot;$&quot;\ * #,##0.0_-;_-&quot;$&quot;\ * &quot;-&quot;??_-;_-@_-"/>
    <numFmt numFmtId="196" formatCode="_-&quot;$&quot;\ * #,##0_-;\-&quot;$&quot;\ * #,##0_-;_-&quot;$&quot;\ * &quot;-&quot;??_-;_-@_-"/>
    <numFmt numFmtId="197" formatCode="_ [$$-340A]* #,##0_ ;_ [$$-340A]* \-#,##0_ ;_ [$$-340A]* &quot;-&quot;_ ;_ @_ "/>
    <numFmt numFmtId="198" formatCode="&quot;$&quot;#,##0"/>
  </numFmts>
  <fonts count="51">
    <font>
      <sz val="10"/>
      <name val="Arial"/>
      <family val="0"/>
    </font>
    <font>
      <b/>
      <sz val="12"/>
      <name val="Calibri"/>
      <family val="2"/>
    </font>
    <font>
      <sz val="12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17"/>
      <name val="Calibri"/>
      <family val="2"/>
    </font>
    <font>
      <b/>
      <sz val="8"/>
      <color indexed="52"/>
      <name val="Calibri"/>
      <family val="2"/>
    </font>
    <font>
      <b/>
      <sz val="8"/>
      <color indexed="9"/>
      <name val="Calibri"/>
      <family val="2"/>
    </font>
    <font>
      <sz val="8"/>
      <color indexed="52"/>
      <name val="Calibri"/>
      <family val="2"/>
    </font>
    <font>
      <b/>
      <sz val="11"/>
      <color indexed="56"/>
      <name val="Calibri"/>
      <family val="2"/>
    </font>
    <font>
      <sz val="8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b/>
      <sz val="8"/>
      <color indexed="63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0.5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color indexed="9"/>
      <name val="Calibri"/>
      <family val="2"/>
    </font>
    <font>
      <b/>
      <sz val="11"/>
      <color indexed="9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006100"/>
      <name val="Calibri"/>
      <family val="2"/>
    </font>
    <font>
      <b/>
      <sz val="8"/>
      <color rgb="FFFA7D00"/>
      <name val="Calibri"/>
      <family val="2"/>
    </font>
    <font>
      <b/>
      <sz val="8"/>
      <color theme="0"/>
      <name val="Calibri"/>
      <family val="2"/>
    </font>
    <font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8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8"/>
      <color rgb="FF9C0006"/>
      <name val="Calibri"/>
      <family val="2"/>
    </font>
    <font>
      <sz val="8"/>
      <color rgb="FF9C6500"/>
      <name val="Calibri"/>
      <family val="2"/>
    </font>
    <font>
      <b/>
      <sz val="8"/>
      <color rgb="FF3F3F3F"/>
      <name val="Calibri"/>
      <family val="2"/>
    </font>
    <font>
      <sz val="8"/>
      <color rgb="FFFF0000"/>
      <name val="Calibri"/>
      <family val="2"/>
    </font>
    <font>
      <i/>
      <sz val="8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8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F45C7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6C3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 style="thin">
        <color theme="0" tint="-0.149959996342659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149959996342659"/>
      </bottom>
    </border>
    <border>
      <left style="medium">
        <color theme="0" tint="-0.4999699890613556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4999699890613556"/>
      </left>
      <right style="medium">
        <color theme="0" tint="-0.4999699890613556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4999699890613556"/>
      </left>
      <right>
        <color indexed="63"/>
      </right>
      <top style="thin">
        <color theme="0" tint="-0.149959996342659"/>
      </top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thin">
        <color theme="0" tint="-0.149959996342659"/>
      </top>
      <bottom style="medium">
        <color theme="0" tint="-0.4999699890613556"/>
      </bottom>
    </border>
    <border>
      <left style="medium">
        <color theme="0" tint="-0.4999699890613556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medium">
        <color theme="0" tint="-0.4999699890613556"/>
      </right>
      <top style="thin">
        <color theme="0" tint="-0.24993999302387238"/>
      </top>
      <bottom style="thin">
        <color theme="0" tint="-0.24993999302387238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22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9" fontId="22" fillId="0" borderId="0" xfId="0" applyNumberFormat="1" applyFont="1" applyFill="1" applyBorder="1" applyAlignment="1">
      <alignment horizontal="center"/>
    </xf>
    <xf numFmtId="182" fontId="22" fillId="0" borderId="0" xfId="0" applyNumberFormat="1" applyFont="1" applyFill="1" applyBorder="1" applyAlignment="1">
      <alignment horizontal="center"/>
    </xf>
    <xf numFmtId="0" fontId="23" fillId="0" borderId="0" xfId="0" applyNumberFormat="1" applyFont="1" applyFill="1" applyAlignment="1">
      <alignment/>
    </xf>
    <xf numFmtId="1" fontId="22" fillId="0" borderId="0" xfId="0" applyNumberFormat="1" applyFont="1" applyFill="1" applyAlignment="1">
      <alignment horizontal="center"/>
    </xf>
    <xf numFmtId="184" fontId="22" fillId="0" borderId="0" xfId="0" applyNumberFormat="1" applyFont="1" applyFill="1" applyBorder="1" applyAlignment="1">
      <alignment/>
    </xf>
    <xf numFmtId="0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184" fontId="22" fillId="0" borderId="0" xfId="0" applyNumberFormat="1" applyFont="1" applyFill="1" applyAlignment="1">
      <alignment/>
    </xf>
    <xf numFmtId="14" fontId="22" fillId="0" borderId="0" xfId="0" applyNumberFormat="1" applyFont="1" applyFill="1" applyAlignment="1">
      <alignment horizontal="left"/>
    </xf>
    <xf numFmtId="0" fontId="22" fillId="0" borderId="0" xfId="0" applyNumberFormat="1" applyFont="1" applyFill="1" applyAlignment="1">
      <alignment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84" fontId="25" fillId="0" borderId="11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0" fontId="23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184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83" fontId="22" fillId="0" borderId="0" xfId="49" applyNumberFormat="1" applyFont="1" applyFill="1" applyBorder="1" applyAlignment="1">
      <alignment vertical="center"/>
    </xf>
    <xf numFmtId="183" fontId="25" fillId="0" borderId="0" xfId="49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2" fillId="32" borderId="13" xfId="0" applyFont="1" applyFill="1" applyBorder="1" applyAlignment="1">
      <alignment/>
    </xf>
    <xf numFmtId="184" fontId="22" fillId="32" borderId="14" xfId="0" applyNumberFormat="1" applyFont="1" applyFill="1" applyBorder="1" applyAlignment="1">
      <alignment/>
    </xf>
    <xf numFmtId="0" fontId="26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wrapText="1"/>
    </xf>
    <xf numFmtId="0" fontId="22" fillId="0" borderId="17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1" fontId="22" fillId="0" borderId="21" xfId="0" applyNumberFormat="1" applyFont="1" applyFill="1" applyBorder="1" applyAlignment="1">
      <alignment horizontal="right"/>
    </xf>
    <xf numFmtId="14" fontId="22" fillId="0" borderId="22" xfId="0" applyNumberFormat="1" applyFont="1" applyFill="1" applyBorder="1" applyAlignment="1">
      <alignment horizontal="left"/>
    </xf>
    <xf numFmtId="14" fontId="22" fillId="0" borderId="22" xfId="0" applyNumberFormat="1" applyFont="1" applyFill="1" applyBorder="1" applyAlignment="1">
      <alignment horizontal="center"/>
    </xf>
    <xf numFmtId="14" fontId="22" fillId="0" borderId="22" xfId="0" applyNumberFormat="1" applyFont="1" applyFill="1" applyBorder="1" applyAlignment="1">
      <alignment horizontal="right"/>
    </xf>
    <xf numFmtId="1" fontId="22" fillId="0" borderId="22" xfId="0" applyNumberFormat="1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 applyProtection="1">
      <alignment horizontal="center" vertical="center" wrapText="1"/>
      <protection/>
    </xf>
    <xf numFmtId="0" fontId="50" fillId="33" borderId="11" xfId="0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4" fontId="22" fillId="0" borderId="23" xfId="0" applyNumberFormat="1" applyFont="1" applyFill="1" applyBorder="1" applyAlignment="1">
      <alignment horizontal="center"/>
    </xf>
    <xf numFmtId="14" fontId="22" fillId="0" borderId="26" xfId="0" applyNumberFormat="1" applyFont="1" applyFill="1" applyBorder="1" applyAlignment="1">
      <alignment horizontal="center"/>
    </xf>
    <xf numFmtId="14" fontId="22" fillId="0" borderId="27" xfId="0" applyNumberFormat="1" applyFont="1" applyFill="1" applyBorder="1" applyAlignment="1">
      <alignment horizontal="center"/>
    </xf>
    <xf numFmtId="14" fontId="22" fillId="0" borderId="28" xfId="0" applyNumberFormat="1" applyFont="1" applyFill="1" applyBorder="1" applyAlignment="1">
      <alignment horizontal="center"/>
    </xf>
    <xf numFmtId="0" fontId="22" fillId="0" borderId="29" xfId="0" applyNumberFormat="1" applyFont="1" applyFill="1" applyBorder="1" applyAlignment="1">
      <alignment horizontal="center"/>
    </xf>
    <xf numFmtId="0" fontId="22" fillId="0" borderId="30" xfId="0" applyNumberFormat="1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 vertical="center"/>
    </xf>
    <xf numFmtId="0" fontId="50" fillId="34" borderId="31" xfId="0" applyFont="1" applyFill="1" applyBorder="1" applyAlignment="1">
      <alignment horizontal="center" vertical="center"/>
    </xf>
    <xf numFmtId="0" fontId="50" fillId="34" borderId="32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22" fillId="0" borderId="33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50" fillId="34" borderId="31" xfId="0" applyFont="1" applyFill="1" applyBorder="1" applyAlignment="1">
      <alignment horizontal="center"/>
    </xf>
    <xf numFmtId="0" fontId="50" fillId="34" borderId="32" xfId="0" applyFont="1" applyFill="1" applyBorder="1" applyAlignment="1">
      <alignment horizontal="center"/>
    </xf>
    <xf numFmtId="0" fontId="22" fillId="32" borderId="10" xfId="0" applyFont="1" applyFill="1" applyBorder="1" applyAlignment="1">
      <alignment horizontal="center"/>
    </xf>
    <xf numFmtId="0" fontId="22" fillId="32" borderId="31" xfId="0" applyFont="1" applyFill="1" applyBorder="1" applyAlignment="1">
      <alignment horizontal="center"/>
    </xf>
    <xf numFmtId="0" fontId="22" fillId="32" borderId="32" xfId="0" applyFont="1" applyFill="1" applyBorder="1" applyAlignment="1">
      <alignment horizontal="center"/>
    </xf>
    <xf numFmtId="197" fontId="25" fillId="0" borderId="10" xfId="49" applyNumberFormat="1" applyFont="1" applyFill="1" applyBorder="1" applyAlignment="1">
      <alignment horizontal="center" vertical="center"/>
    </xf>
    <xf numFmtId="197" fontId="25" fillId="0" borderId="32" xfId="49" applyNumberFormat="1" applyFont="1" applyFill="1" applyBorder="1" applyAlignment="1">
      <alignment horizontal="center" vertical="center"/>
    </xf>
    <xf numFmtId="0" fontId="50" fillId="35" borderId="0" xfId="0" applyNumberFormat="1" applyFont="1" applyFill="1" applyAlignment="1">
      <alignment horizontal="center"/>
    </xf>
    <xf numFmtId="0" fontId="26" fillId="0" borderId="16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165" fontId="26" fillId="0" borderId="16" xfId="0" applyNumberFormat="1" applyFont="1" applyFill="1" applyBorder="1" applyAlignment="1">
      <alignment horizontal="center" vertical="center"/>
    </xf>
    <xf numFmtId="180" fontId="22" fillId="0" borderId="34" xfId="53" applyNumberFormat="1" applyFont="1" applyFill="1" applyBorder="1" applyAlignment="1" applyProtection="1">
      <alignment/>
      <protection/>
    </xf>
    <xf numFmtId="180" fontId="22" fillId="0" borderId="35" xfId="53" applyNumberFormat="1" applyFont="1" applyFill="1" applyBorder="1" applyAlignment="1" applyProtection="1">
      <alignment/>
      <protection/>
    </xf>
    <xf numFmtId="180" fontId="22" fillId="0" borderId="36" xfId="53" applyNumberFormat="1" applyFont="1" applyFill="1" applyBorder="1" applyAlignment="1" applyProtection="1">
      <alignment/>
      <protection/>
    </xf>
    <xf numFmtId="3" fontId="22" fillId="0" borderId="34" xfId="0" applyNumberFormat="1" applyFont="1" applyFill="1" applyBorder="1" applyAlignment="1">
      <alignment horizontal="center" vertical="center" wrapText="1"/>
    </xf>
    <xf numFmtId="3" fontId="22" fillId="0" borderId="35" xfId="0" applyNumberFormat="1" applyFont="1" applyFill="1" applyBorder="1" applyAlignment="1">
      <alignment horizontal="center" vertical="center" wrapText="1"/>
    </xf>
    <xf numFmtId="3" fontId="22" fillId="0" borderId="36" xfId="53" applyNumberFormat="1" applyFont="1" applyFill="1" applyBorder="1" applyAlignment="1">
      <alignment horizontal="left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Moneda 2" xfId="55"/>
    <cellStyle name="Moneda 3" xfId="56"/>
    <cellStyle name="Neutral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0</xdr:col>
      <xdr:colOff>495300</xdr:colOff>
      <xdr:row>3</xdr:row>
      <xdr:rowOff>19050</xdr:rowOff>
    </xdr:to>
    <xdr:pic>
      <xdr:nvPicPr>
        <xdr:cNvPr id="1" name="Picture 1" descr="Logo Oficial AGSCH - 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457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43"/>
  <sheetViews>
    <sheetView zoomScalePageLayoutView="0" workbookViewId="0" topLeftCell="A23">
      <selection activeCell="C34" sqref="C34"/>
    </sheetView>
  </sheetViews>
  <sheetFormatPr defaultColWidth="11.57421875" defaultRowHeight="12.75"/>
  <cols>
    <col min="1" max="2" width="14.28125" style="21" customWidth="1"/>
    <col min="3" max="3" width="66.140625" style="21" customWidth="1"/>
    <col min="4" max="4" width="15.421875" style="21" customWidth="1"/>
    <col min="5" max="5" width="16.140625" style="21" customWidth="1"/>
    <col min="6" max="6" width="20.00390625" style="21" customWidth="1"/>
    <col min="7" max="16384" width="11.57421875" style="21" customWidth="1"/>
  </cols>
  <sheetData>
    <row r="1" ht="15.75">
      <c r="A1" s="20" t="s">
        <v>6</v>
      </c>
    </row>
    <row r="2" ht="15.75">
      <c r="A2" s="22" t="s">
        <v>18</v>
      </c>
    </row>
    <row r="3" ht="15.75">
      <c r="A3" s="22" t="s">
        <v>7</v>
      </c>
    </row>
    <row r="4" ht="15.75">
      <c r="A4" s="22"/>
    </row>
    <row r="5" spans="1:6" ht="15.75">
      <c r="A5" s="54" t="s">
        <v>56</v>
      </c>
      <c r="B5" s="54"/>
      <c r="C5" s="54"/>
      <c r="D5" s="54"/>
      <c r="E5" s="54"/>
      <c r="F5" s="54"/>
    </row>
    <row r="6" ht="15.75">
      <c r="A6" s="22"/>
    </row>
    <row r="7" ht="15.75">
      <c r="A7" s="22" t="s">
        <v>44</v>
      </c>
    </row>
    <row r="8" ht="15.75">
      <c r="A8" s="22" t="s">
        <v>24</v>
      </c>
    </row>
    <row r="9" ht="15.75">
      <c r="A9" s="22"/>
    </row>
    <row r="10" spans="1:9" ht="15.75">
      <c r="A10" s="22" t="s">
        <v>43</v>
      </c>
      <c r="I10" s="21" t="s">
        <v>57</v>
      </c>
    </row>
    <row r="11" ht="15.75">
      <c r="A11" s="22" t="s">
        <v>42</v>
      </c>
    </row>
    <row r="12" ht="15.75">
      <c r="A12" s="22" t="s">
        <v>31</v>
      </c>
    </row>
    <row r="13" ht="15.75">
      <c r="A13" s="22" t="s">
        <v>30</v>
      </c>
    </row>
    <row r="14" ht="15.75">
      <c r="A14" s="22"/>
    </row>
    <row r="15" ht="15.75">
      <c r="A15" s="22" t="s">
        <v>32</v>
      </c>
    </row>
    <row r="16" ht="15.75">
      <c r="A16" s="22" t="s">
        <v>45</v>
      </c>
    </row>
    <row r="17" ht="15.75">
      <c r="A17" s="22" t="s">
        <v>34</v>
      </c>
    </row>
    <row r="18" ht="15.75">
      <c r="A18" s="22" t="s">
        <v>33</v>
      </c>
    </row>
    <row r="19" ht="15.75">
      <c r="A19" s="22"/>
    </row>
    <row r="20" ht="15.75">
      <c r="A20" s="22" t="s">
        <v>35</v>
      </c>
    </row>
    <row r="21" ht="15.75">
      <c r="A21" s="22" t="s">
        <v>36</v>
      </c>
    </row>
    <row r="22" ht="15.75">
      <c r="A22" s="22" t="s">
        <v>37</v>
      </c>
    </row>
    <row r="23" ht="15.75">
      <c r="A23" s="22"/>
    </row>
    <row r="24" ht="15.75">
      <c r="A24" s="22" t="s">
        <v>38</v>
      </c>
    </row>
    <row r="25" ht="15.75">
      <c r="A25" s="22" t="s">
        <v>39</v>
      </c>
    </row>
    <row r="26" ht="15.75">
      <c r="A26" s="22"/>
    </row>
    <row r="27" ht="15.75">
      <c r="A27" s="22" t="s">
        <v>40</v>
      </c>
    </row>
    <row r="28" ht="15.75">
      <c r="A28" s="22" t="s">
        <v>41</v>
      </c>
    </row>
    <row r="29" ht="15.75">
      <c r="A29" s="22"/>
    </row>
    <row r="30" ht="15.75">
      <c r="A30" s="22"/>
    </row>
    <row r="31" ht="15.75">
      <c r="C31" s="23"/>
    </row>
    <row r="32" spans="1:3" ht="19.5" thickBot="1">
      <c r="A32" s="38" t="s">
        <v>55</v>
      </c>
      <c r="B32" s="38"/>
      <c r="C32" s="38"/>
    </row>
    <row r="33" spans="1:3" ht="40.5" customHeight="1" thickBot="1">
      <c r="A33" s="83" t="s">
        <v>11</v>
      </c>
      <c r="B33" s="83" t="s">
        <v>12</v>
      </c>
      <c r="C33" s="39" t="s">
        <v>64</v>
      </c>
    </row>
    <row r="34" spans="1:3" ht="19.5" thickBot="1">
      <c r="A34" s="31" t="s">
        <v>13</v>
      </c>
      <c r="B34" s="84">
        <v>100</v>
      </c>
      <c r="C34" s="85">
        <v>11235</v>
      </c>
    </row>
    <row r="35" spans="1:3" ht="19.5" thickBot="1">
      <c r="A35" s="31" t="s">
        <v>14</v>
      </c>
      <c r="B35" s="84">
        <v>85</v>
      </c>
      <c r="C35" s="85">
        <v>9715</v>
      </c>
    </row>
    <row r="36" spans="1:3" ht="19.5" thickBot="1">
      <c r="A36" s="31" t="s">
        <v>17</v>
      </c>
      <c r="B36" s="84">
        <v>70</v>
      </c>
      <c r="C36" s="85">
        <v>8194</v>
      </c>
    </row>
    <row r="37" spans="1:3" ht="19.5" thickBot="1">
      <c r="A37" s="31" t="s">
        <v>15</v>
      </c>
      <c r="B37" s="84">
        <v>55</v>
      </c>
      <c r="C37" s="85">
        <v>6674</v>
      </c>
    </row>
    <row r="38" spans="1:3" ht="19.5" thickBot="1">
      <c r="A38" s="31" t="s">
        <v>16</v>
      </c>
      <c r="B38" s="84">
        <v>40</v>
      </c>
      <c r="C38" s="85">
        <v>5154</v>
      </c>
    </row>
    <row r="40" spans="1:3" ht="15.75">
      <c r="A40" s="21" t="s">
        <v>47</v>
      </c>
      <c r="B40" s="32"/>
      <c r="C40" s="33"/>
    </row>
    <row r="41" spans="1:3" ht="15.75">
      <c r="A41" s="21" t="s">
        <v>48</v>
      </c>
      <c r="B41" s="32"/>
      <c r="C41" s="32"/>
    </row>
    <row r="42" spans="1:3" ht="15.75">
      <c r="A42" s="21" t="s">
        <v>59</v>
      </c>
      <c r="B42" s="32"/>
      <c r="C42" s="32"/>
    </row>
    <row r="43" spans="1:3" ht="15.75">
      <c r="A43" s="21" t="s">
        <v>60</v>
      </c>
      <c r="B43" s="32"/>
      <c r="C43" s="32"/>
    </row>
  </sheetData>
  <sheetProtection/>
  <mergeCells count="1">
    <mergeCell ref="A5:F5"/>
  </mergeCells>
  <printOptions/>
  <pageMargins left="0.6299212598425197" right="0" top="0.7480314960629921" bottom="0.7480314960629921" header="0.31496062992125984" footer="0.31496062992125984"/>
  <pageSetup fitToHeight="1" fitToWidth="1"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PageLayoutView="0" workbookViewId="0" topLeftCell="A1">
      <selection activeCell="L10" sqref="L10"/>
    </sheetView>
  </sheetViews>
  <sheetFormatPr defaultColWidth="11.421875" defaultRowHeight="12.75"/>
  <cols>
    <col min="1" max="1" width="8.00390625" style="7" customWidth="1"/>
    <col min="2" max="2" width="29.7109375" style="2" customWidth="1"/>
    <col min="3" max="3" width="16.00390625" style="2" customWidth="1"/>
    <col min="4" max="4" width="7.421875" style="2" customWidth="1"/>
    <col min="5" max="5" width="9.8515625" style="2" customWidth="1"/>
    <col min="6" max="6" width="8.7109375" style="2" customWidth="1"/>
    <col min="7" max="7" width="6.8515625" style="2" customWidth="1"/>
    <col min="8" max="8" width="11.140625" style="2" customWidth="1"/>
    <col min="9" max="9" width="10.28125" style="2" customWidth="1"/>
    <col min="10" max="10" width="11.421875" style="2" customWidth="1"/>
    <col min="11" max="11" width="10.421875" style="2" customWidth="1"/>
    <col min="12" max="12" width="9.28125" style="2" customWidth="1"/>
    <col min="13" max="13" width="10.8515625" style="2" customWidth="1"/>
    <col min="14" max="14" width="12.421875" style="2" customWidth="1"/>
    <col min="15" max="16384" width="11.421875" style="2" customWidth="1"/>
  </cols>
  <sheetData>
    <row r="1" spans="1:2" ht="12.75">
      <c r="A1" s="10"/>
      <c r="B1" s="15" t="s">
        <v>6</v>
      </c>
    </row>
    <row r="2" spans="1:9" ht="18.75">
      <c r="A2" s="10"/>
      <c r="B2" s="15" t="s">
        <v>7</v>
      </c>
      <c r="E2" s="68" t="s">
        <v>58</v>
      </c>
      <c r="F2" s="68"/>
      <c r="G2" s="68"/>
      <c r="H2" s="68"/>
      <c r="I2" s="68"/>
    </row>
    <row r="3" spans="1:14" ht="12.75">
      <c r="A3" s="10"/>
      <c r="B3" s="15" t="s">
        <v>8</v>
      </c>
      <c r="I3" s="1"/>
      <c r="J3" s="35"/>
      <c r="L3" s="4"/>
      <c r="M3" s="4"/>
      <c r="N3" s="4"/>
    </row>
    <row r="4" spans="1:14" ht="15.75" customHeight="1">
      <c r="A4" s="10"/>
      <c r="B4" s="11"/>
      <c r="C4" s="11"/>
      <c r="I4" s="3"/>
      <c r="J4" s="3"/>
      <c r="K4" s="3"/>
      <c r="L4" s="5"/>
      <c r="M4" s="5"/>
      <c r="N4" s="5"/>
    </row>
    <row r="5" spans="5:14" ht="13.5" thickBot="1">
      <c r="E5" s="11"/>
      <c r="F5" s="69"/>
      <c r="G5" s="70"/>
      <c r="H5" s="70"/>
      <c r="I5" s="34"/>
      <c r="J5" s="34"/>
      <c r="K5" s="34"/>
      <c r="L5" s="34"/>
      <c r="M5" s="34"/>
      <c r="N5" s="34"/>
    </row>
    <row r="6" spans="2:14" ht="14.25" customHeight="1" thickBot="1">
      <c r="B6" s="10" t="s">
        <v>3</v>
      </c>
      <c r="C6" s="71"/>
      <c r="D6" s="72"/>
      <c r="E6" s="72"/>
      <c r="F6" s="72"/>
      <c r="G6" s="73"/>
      <c r="I6" s="74" t="s">
        <v>19</v>
      </c>
      <c r="J6" s="75"/>
      <c r="K6" s="75"/>
      <c r="L6" s="76"/>
      <c r="M6" s="6"/>
      <c r="N6" s="6"/>
    </row>
    <row r="7" spans="2:14" ht="14.25" customHeight="1" thickBot="1">
      <c r="B7" s="10" t="s">
        <v>9</v>
      </c>
      <c r="C7" s="55"/>
      <c r="D7" s="56"/>
      <c r="E7" s="56"/>
      <c r="F7" s="56"/>
      <c r="G7" s="57"/>
      <c r="I7" s="77" t="s">
        <v>20</v>
      </c>
      <c r="J7" s="78"/>
      <c r="K7" s="78"/>
      <c r="L7" s="79"/>
      <c r="M7" s="6"/>
      <c r="N7" s="6"/>
    </row>
    <row r="8" spans="2:14" ht="14.25" customHeight="1">
      <c r="B8" s="10" t="s">
        <v>0</v>
      </c>
      <c r="C8" s="55"/>
      <c r="D8" s="56"/>
      <c r="E8" s="56"/>
      <c r="F8" s="56"/>
      <c r="G8" s="57"/>
      <c r="I8" s="58"/>
      <c r="J8" s="58"/>
      <c r="K8" s="58"/>
      <c r="L8" s="58"/>
      <c r="M8" s="6"/>
      <c r="N8" s="6"/>
    </row>
    <row r="9" spans="2:14" ht="14.25" customHeight="1">
      <c r="B9" s="10" t="s">
        <v>10</v>
      </c>
      <c r="C9" s="59"/>
      <c r="D9" s="56"/>
      <c r="E9" s="56"/>
      <c r="F9" s="56"/>
      <c r="G9" s="57"/>
      <c r="I9" s="34"/>
      <c r="J9" s="34"/>
      <c r="K9" s="6"/>
      <c r="L9" s="6"/>
      <c r="M9" s="6"/>
      <c r="N9" s="6"/>
    </row>
    <row r="10" spans="2:14" ht="14.25" customHeight="1" thickBot="1">
      <c r="B10" s="10" t="s">
        <v>4</v>
      </c>
      <c r="C10" s="60"/>
      <c r="D10" s="61"/>
      <c r="E10" s="61"/>
      <c r="F10" s="61"/>
      <c r="G10" s="62"/>
      <c r="I10" s="34"/>
      <c r="J10" s="34"/>
      <c r="K10" s="6"/>
      <c r="L10" s="6"/>
      <c r="M10" s="6"/>
      <c r="N10" s="6"/>
    </row>
    <row r="11" spans="5:14" ht="8.25" customHeight="1" thickBot="1">
      <c r="E11" s="11"/>
      <c r="F11" s="12"/>
      <c r="G11" s="12"/>
      <c r="H11" s="12"/>
      <c r="L11" s="34"/>
      <c r="M11" s="34"/>
      <c r="N11" s="34"/>
    </row>
    <row r="12" spans="1:14" ht="13.5" customHeight="1" thickBot="1">
      <c r="A12" s="63" t="s">
        <v>1</v>
      </c>
      <c r="B12" s="64"/>
      <c r="C12" s="64"/>
      <c r="D12" s="64"/>
      <c r="E12" s="64"/>
      <c r="F12" s="64"/>
      <c r="G12" s="64"/>
      <c r="H12" s="65" t="s">
        <v>29</v>
      </c>
      <c r="I12" s="66"/>
      <c r="J12" s="66"/>
      <c r="K12" s="66"/>
      <c r="L12" s="66"/>
      <c r="M12" s="66"/>
      <c r="N12" s="67"/>
    </row>
    <row r="13" spans="1:14" ht="39" thickBot="1">
      <c r="A13" s="16" t="s">
        <v>0</v>
      </c>
      <c r="B13" s="17" t="s">
        <v>2</v>
      </c>
      <c r="C13" s="17" t="s">
        <v>3</v>
      </c>
      <c r="D13" s="18" t="s">
        <v>65</v>
      </c>
      <c r="E13" s="17" t="s">
        <v>26</v>
      </c>
      <c r="F13" s="17" t="s">
        <v>61</v>
      </c>
      <c r="G13" s="18" t="s">
        <v>27</v>
      </c>
      <c r="H13" s="51" t="s">
        <v>28</v>
      </c>
      <c r="I13" s="52" t="s">
        <v>25</v>
      </c>
      <c r="J13" s="52" t="s">
        <v>49</v>
      </c>
      <c r="K13" s="52" t="s">
        <v>62</v>
      </c>
      <c r="L13" s="52" t="s">
        <v>63</v>
      </c>
      <c r="M13" s="53" t="s">
        <v>5</v>
      </c>
      <c r="N13" s="53" t="s">
        <v>46</v>
      </c>
    </row>
    <row r="14" spans="1:14" ht="12.75">
      <c r="A14" s="40"/>
      <c r="B14" s="41"/>
      <c r="C14" s="41"/>
      <c r="D14" s="42"/>
      <c r="E14" s="41"/>
      <c r="F14" s="89">
        <f>IF(D14="A",'Tabla de Valores año 2021'!C$34,IF(D14="B",'Tabla de Valores año 2021'!C$35,IF(D14="C",'Tabla de Valores año 2021'!C$36,IF(D14="D",'Tabla de Valores año 2021'!C37,IF(D14="E",'Tabla de Valores año 2021'!C$38,0)))))</f>
        <v>0</v>
      </c>
      <c r="G14" s="42"/>
      <c r="H14" s="86">
        <f>(F14*G14)</f>
        <v>0</v>
      </c>
      <c r="I14" s="86">
        <f>(G14*1100)</f>
        <v>0</v>
      </c>
      <c r="J14" s="86">
        <f>H14-I14-(G14*631)</f>
        <v>0</v>
      </c>
      <c r="K14" s="86">
        <f>(J14*10/100)</f>
        <v>0</v>
      </c>
      <c r="L14" s="86">
        <f>(J14*5/100)</f>
        <v>0</v>
      </c>
      <c r="M14" s="86">
        <f>(H14-K14-L14)</f>
        <v>0</v>
      </c>
      <c r="N14" s="86">
        <f>(H14-I14-K14-L14)-G14*605+G14*631</f>
        <v>0</v>
      </c>
    </row>
    <row r="15" spans="1:14" ht="12.75">
      <c r="A15" s="43"/>
      <c r="B15" s="44"/>
      <c r="C15" s="44"/>
      <c r="D15" s="45"/>
      <c r="E15" s="44"/>
      <c r="F15" s="90">
        <f>IF(D15="A",'Tabla de Valores año 2021'!C$34,IF(D15="B",'Tabla de Valores año 2021'!C$35,IF(D15="C",'Tabla de Valores año 2021'!C$36,IF(D15="D",'Tabla de Valores año 2021'!C38,IF(D15="E",'Tabla de Valores año 2021'!C$38,0)))))</f>
        <v>0</v>
      </c>
      <c r="G15" s="45"/>
      <c r="H15" s="87">
        <f aca="true" t="shared" si="0" ref="H15:H24">(F15*G15)</f>
        <v>0</v>
      </c>
      <c r="I15" s="87">
        <f aca="true" t="shared" si="1" ref="I15:I24">(G15*1100)</f>
        <v>0</v>
      </c>
      <c r="J15" s="87">
        <f aca="true" t="shared" si="2" ref="J15:J24">H15-I15-(G15*631)</f>
        <v>0</v>
      </c>
      <c r="K15" s="87">
        <f aca="true" t="shared" si="3" ref="K15:K24">(J15*10/100)</f>
        <v>0</v>
      </c>
      <c r="L15" s="87">
        <f aca="true" t="shared" si="4" ref="L15:L24">(J15*5/100)</f>
        <v>0</v>
      </c>
      <c r="M15" s="87">
        <f aca="true" t="shared" si="5" ref="M15:M24">(H15-K15-L15)</f>
        <v>0</v>
      </c>
      <c r="N15" s="87">
        <f aca="true" t="shared" si="6" ref="N15:N24">(H15-I15-K15-L15)-G15*605+G15*631</f>
        <v>0</v>
      </c>
    </row>
    <row r="16" spans="1:14" ht="12.75">
      <c r="A16" s="43"/>
      <c r="B16" s="44"/>
      <c r="C16" s="44"/>
      <c r="D16" s="45"/>
      <c r="E16" s="44"/>
      <c r="F16" s="90">
        <f>IF(D16="A",'Tabla de Valores año 2021'!C$34,IF(D16="B",'Tabla de Valores año 2021'!C$35,IF(D16="C",'Tabla de Valores año 2021'!C$36,IF(D16="D",'Tabla de Valores año 2021'!C39,IF(D16="E",'Tabla de Valores año 2021'!C$38,0)))))</f>
        <v>0</v>
      </c>
      <c r="G16" s="45"/>
      <c r="H16" s="87">
        <f t="shared" si="0"/>
        <v>0</v>
      </c>
      <c r="I16" s="87">
        <f t="shared" si="1"/>
        <v>0</v>
      </c>
      <c r="J16" s="87">
        <f t="shared" si="2"/>
        <v>0</v>
      </c>
      <c r="K16" s="87">
        <f t="shared" si="3"/>
        <v>0</v>
      </c>
      <c r="L16" s="87">
        <f t="shared" si="4"/>
        <v>0</v>
      </c>
      <c r="M16" s="87">
        <f t="shared" si="5"/>
        <v>0</v>
      </c>
      <c r="N16" s="87">
        <f t="shared" si="6"/>
        <v>0</v>
      </c>
    </row>
    <row r="17" spans="1:14" ht="12.75">
      <c r="A17" s="43"/>
      <c r="B17" s="44"/>
      <c r="C17" s="44"/>
      <c r="D17" s="45"/>
      <c r="E17" s="44"/>
      <c r="F17" s="90">
        <f>IF(D17="A",'Tabla de Valores año 2021'!C$34,IF(D17="B",'Tabla de Valores año 2021'!C$35,IF(D17="C",'Tabla de Valores año 2021'!C$36,IF(D17="D",'Tabla de Valores año 2021'!C40,IF(D17="E",'Tabla de Valores año 2021'!C$38,0)))))</f>
        <v>0</v>
      </c>
      <c r="G17" s="45"/>
      <c r="H17" s="87">
        <f t="shared" si="0"/>
        <v>0</v>
      </c>
      <c r="I17" s="87">
        <f t="shared" si="1"/>
        <v>0</v>
      </c>
      <c r="J17" s="87">
        <f t="shared" si="2"/>
        <v>0</v>
      </c>
      <c r="K17" s="87">
        <f t="shared" si="3"/>
        <v>0</v>
      </c>
      <c r="L17" s="87">
        <f t="shared" si="4"/>
        <v>0</v>
      </c>
      <c r="M17" s="87">
        <f t="shared" si="5"/>
        <v>0</v>
      </c>
      <c r="N17" s="87">
        <f t="shared" si="6"/>
        <v>0</v>
      </c>
    </row>
    <row r="18" spans="1:14" ht="12.75">
      <c r="A18" s="43"/>
      <c r="B18" s="44"/>
      <c r="C18" s="44"/>
      <c r="D18" s="45"/>
      <c r="E18" s="44"/>
      <c r="F18" s="90">
        <f>IF(D18="A",'Tabla de Valores año 2021'!C$34,IF(D18="B",'Tabla de Valores año 2021'!C$35,IF(D18="C",'Tabla de Valores año 2021'!C$36,IF(D18="D",'Tabla de Valores año 2021'!C41,IF(D18="E",'Tabla de Valores año 2021'!C$38,0)))))</f>
        <v>0</v>
      </c>
      <c r="G18" s="45"/>
      <c r="H18" s="87">
        <f t="shared" si="0"/>
        <v>0</v>
      </c>
      <c r="I18" s="87">
        <f t="shared" si="1"/>
        <v>0</v>
      </c>
      <c r="J18" s="87">
        <f t="shared" si="2"/>
        <v>0</v>
      </c>
      <c r="K18" s="87">
        <f t="shared" si="3"/>
        <v>0</v>
      </c>
      <c r="L18" s="87">
        <f t="shared" si="4"/>
        <v>0</v>
      </c>
      <c r="M18" s="87">
        <f t="shared" si="5"/>
        <v>0</v>
      </c>
      <c r="N18" s="87">
        <f t="shared" si="6"/>
        <v>0</v>
      </c>
    </row>
    <row r="19" spans="1:14" ht="12.75">
      <c r="A19" s="43"/>
      <c r="B19" s="44"/>
      <c r="C19" s="44"/>
      <c r="D19" s="45"/>
      <c r="E19" s="44"/>
      <c r="F19" s="90">
        <f>IF(D19="A",'Tabla de Valores año 2021'!C$34,IF(D19="B",'Tabla de Valores año 2021'!C$35,IF(D19="C",'Tabla de Valores año 2021'!C$36,IF(D19="D",'Tabla de Valores año 2021'!C42,IF(D19="E",'Tabla de Valores año 2021'!C$38,0)))))</f>
        <v>0</v>
      </c>
      <c r="G19" s="45"/>
      <c r="H19" s="87">
        <f t="shared" si="0"/>
        <v>0</v>
      </c>
      <c r="I19" s="87">
        <f t="shared" si="1"/>
        <v>0</v>
      </c>
      <c r="J19" s="87">
        <f t="shared" si="2"/>
        <v>0</v>
      </c>
      <c r="K19" s="87">
        <f t="shared" si="3"/>
        <v>0</v>
      </c>
      <c r="L19" s="87">
        <f t="shared" si="4"/>
        <v>0</v>
      </c>
      <c r="M19" s="87">
        <f t="shared" si="5"/>
        <v>0</v>
      </c>
      <c r="N19" s="87">
        <f t="shared" si="6"/>
        <v>0</v>
      </c>
    </row>
    <row r="20" spans="1:14" ht="12.75">
      <c r="A20" s="43"/>
      <c r="B20" s="44"/>
      <c r="C20" s="44"/>
      <c r="D20" s="45"/>
      <c r="E20" s="44"/>
      <c r="F20" s="90">
        <f>IF(D20="A",'Tabla de Valores año 2021'!C$34,IF(D20="B",'Tabla de Valores año 2021'!C$35,IF(D20="C",'Tabla de Valores año 2021'!C$36,IF(D20="D",'Tabla de Valores año 2021'!C43,IF(D20="E",'Tabla de Valores año 2021'!C$38,0)))))</f>
        <v>0</v>
      </c>
      <c r="G20" s="45"/>
      <c r="H20" s="87">
        <f>(F20*G20)</f>
        <v>0</v>
      </c>
      <c r="I20" s="87">
        <f>(G20*1100)</f>
        <v>0</v>
      </c>
      <c r="J20" s="87">
        <f t="shared" si="2"/>
        <v>0</v>
      </c>
      <c r="K20" s="87">
        <f t="shared" si="3"/>
        <v>0</v>
      </c>
      <c r="L20" s="87">
        <f>(J20*5/100)</f>
        <v>0</v>
      </c>
      <c r="M20" s="87">
        <f>(H20-K20-L20)</f>
        <v>0</v>
      </c>
      <c r="N20" s="87">
        <f>(H20-I20-K20-L20)-G20*605+G20*631</f>
        <v>0</v>
      </c>
    </row>
    <row r="21" spans="1:14" ht="12.75">
      <c r="A21" s="43"/>
      <c r="B21" s="44"/>
      <c r="C21" s="44"/>
      <c r="D21" s="45"/>
      <c r="E21" s="44"/>
      <c r="F21" s="90">
        <f>IF(D21="A",'Tabla de Valores año 2021'!C$34,IF(D21="B",'Tabla de Valores año 2021'!C$35,IF(D21="C",'Tabla de Valores año 2021'!C$36,IF(D21="D",'Tabla de Valores año 2021'!C44,IF(D21="E",'Tabla de Valores año 2021'!C$38,0)))))</f>
        <v>0</v>
      </c>
      <c r="G21" s="45"/>
      <c r="H21" s="87">
        <f>(F21*G21)</f>
        <v>0</v>
      </c>
      <c r="I21" s="87">
        <f>(G21*1100)</f>
        <v>0</v>
      </c>
      <c r="J21" s="87">
        <f t="shared" si="2"/>
        <v>0</v>
      </c>
      <c r="K21" s="87">
        <f t="shared" si="3"/>
        <v>0</v>
      </c>
      <c r="L21" s="87">
        <f>(J21*5/100)</f>
        <v>0</v>
      </c>
      <c r="M21" s="87">
        <f>(H21-K21-L21)</f>
        <v>0</v>
      </c>
      <c r="N21" s="87">
        <f>(H21-I21-K21-L21)-G21*605+G21*631</f>
        <v>0</v>
      </c>
    </row>
    <row r="22" spans="1:14" ht="12.75">
      <c r="A22" s="43"/>
      <c r="B22" s="44"/>
      <c r="C22" s="44"/>
      <c r="D22" s="45"/>
      <c r="E22" s="44"/>
      <c r="F22" s="90">
        <f>IF(D22="A",'Tabla de Valores año 2021'!C$34,IF(D22="B",'Tabla de Valores año 2021'!C$35,IF(D22="C",'Tabla de Valores año 2021'!C$36,IF(D22="D",'Tabla de Valores año 2021'!C45,IF(D22="E",'Tabla de Valores año 2021'!C$38,0)))))</f>
        <v>0</v>
      </c>
      <c r="G22" s="45"/>
      <c r="H22" s="87">
        <f>(F22*G22)</f>
        <v>0</v>
      </c>
      <c r="I22" s="87">
        <f>(G22*1100)</f>
        <v>0</v>
      </c>
      <c r="J22" s="87">
        <f t="shared" si="2"/>
        <v>0</v>
      </c>
      <c r="K22" s="87">
        <f t="shared" si="3"/>
        <v>0</v>
      </c>
      <c r="L22" s="87">
        <f>(J22*5/100)</f>
        <v>0</v>
      </c>
      <c r="M22" s="87">
        <f>(H22-K22-L22)</f>
        <v>0</v>
      </c>
      <c r="N22" s="87">
        <f>(H22-I22-K22-L22)-G22*605+G22*631</f>
        <v>0</v>
      </c>
    </row>
    <row r="23" spans="1:14" ht="12.75">
      <c r="A23" s="43"/>
      <c r="B23" s="44"/>
      <c r="C23" s="44"/>
      <c r="D23" s="45"/>
      <c r="E23" s="44"/>
      <c r="F23" s="90">
        <f>IF(D23="A",'Tabla de Valores año 2021'!C$34,IF(D23="B",'Tabla de Valores año 2021'!C$35,IF(D23="C",'Tabla de Valores año 2021'!C$36,IF(D23="D",'Tabla de Valores año 2021'!C45,IF(D23="E",'Tabla de Valores año 2021'!C$38,0)))))</f>
        <v>0</v>
      </c>
      <c r="G23" s="45"/>
      <c r="H23" s="87">
        <f t="shared" si="0"/>
        <v>0</v>
      </c>
      <c r="I23" s="87">
        <f t="shared" si="1"/>
        <v>0</v>
      </c>
      <c r="J23" s="87">
        <f t="shared" si="2"/>
        <v>0</v>
      </c>
      <c r="K23" s="87">
        <f t="shared" si="3"/>
        <v>0</v>
      </c>
      <c r="L23" s="87">
        <f t="shared" si="4"/>
        <v>0</v>
      </c>
      <c r="M23" s="87">
        <f t="shared" si="5"/>
        <v>0</v>
      </c>
      <c r="N23" s="87">
        <f t="shared" si="6"/>
        <v>0</v>
      </c>
    </row>
    <row r="24" spans="1:14" ht="13.5" thickBot="1">
      <c r="A24" s="46"/>
      <c r="B24" s="47"/>
      <c r="C24" s="47"/>
      <c r="D24" s="48"/>
      <c r="E24" s="49"/>
      <c r="F24" s="91"/>
      <c r="G24" s="50"/>
      <c r="H24" s="88">
        <f t="shared" si="0"/>
        <v>0</v>
      </c>
      <c r="I24" s="88">
        <f t="shared" si="1"/>
        <v>0</v>
      </c>
      <c r="J24" s="88">
        <f t="shared" si="2"/>
        <v>0</v>
      </c>
      <c r="K24" s="88">
        <f t="shared" si="3"/>
        <v>0</v>
      </c>
      <c r="L24" s="88">
        <f t="shared" si="4"/>
        <v>0</v>
      </c>
      <c r="M24" s="88">
        <f t="shared" si="5"/>
        <v>0</v>
      </c>
      <c r="N24" s="88">
        <f t="shared" si="6"/>
        <v>0</v>
      </c>
    </row>
    <row r="25" spans="7:14" ht="15" thickBot="1">
      <c r="G25" s="8">
        <f>SUM(G24:G24)</f>
        <v>0</v>
      </c>
      <c r="H25" s="19">
        <f>SUM(H14:H24)</f>
        <v>0</v>
      </c>
      <c r="I25" s="19">
        <f aca="true" t="shared" si="7" ref="I25:N25">SUM(I14:I24)</f>
        <v>0</v>
      </c>
      <c r="J25" s="19">
        <f t="shared" si="7"/>
        <v>0</v>
      </c>
      <c r="K25" s="19">
        <f t="shared" si="7"/>
        <v>0</v>
      </c>
      <c r="L25" s="19">
        <f t="shared" si="7"/>
        <v>0</v>
      </c>
      <c r="M25" s="19">
        <f t="shared" si="7"/>
        <v>0</v>
      </c>
      <c r="N25" s="19">
        <f t="shared" si="7"/>
        <v>0</v>
      </c>
    </row>
    <row r="26" spans="7:14" ht="12.75">
      <c r="G26" s="8"/>
      <c r="H26" s="9"/>
      <c r="I26" s="9"/>
      <c r="J26" s="9"/>
      <c r="K26" s="9"/>
      <c r="L26" s="9"/>
      <c r="M26" s="9"/>
      <c r="N26" s="9"/>
    </row>
    <row r="27" spans="1:14" ht="13.5" thickBot="1">
      <c r="A27" s="27"/>
      <c r="B27" s="28"/>
      <c r="C27" s="28"/>
      <c r="D27" s="28"/>
      <c r="E27" s="29"/>
      <c r="F27" s="28"/>
      <c r="G27" s="28"/>
      <c r="H27" s="28"/>
      <c r="I27" s="26"/>
      <c r="J27" s="26"/>
      <c r="K27" s="26"/>
      <c r="L27" s="26"/>
      <c r="M27" s="26"/>
      <c r="N27" s="26"/>
    </row>
    <row r="28" spans="1:14" ht="15" thickBot="1">
      <c r="A28" s="24"/>
      <c r="B28" s="25"/>
      <c r="C28" s="25"/>
      <c r="D28" s="25"/>
      <c r="E28" s="80">
        <f>H25</f>
        <v>0</v>
      </c>
      <c r="F28" s="81"/>
      <c r="G28" s="26" t="s">
        <v>50</v>
      </c>
      <c r="H28" s="25"/>
      <c r="I28" s="26"/>
      <c r="J28" s="25"/>
      <c r="K28" s="25"/>
      <c r="L28" s="25"/>
      <c r="M28" s="25"/>
      <c r="N28" s="25"/>
    </row>
    <row r="29" spans="1:14" ht="14.25">
      <c r="A29" s="24"/>
      <c r="B29" s="25"/>
      <c r="C29" s="25"/>
      <c r="D29" s="25"/>
      <c r="E29" s="30"/>
      <c r="F29" s="30"/>
      <c r="G29" s="26"/>
      <c r="H29" s="25"/>
      <c r="I29" s="26"/>
      <c r="J29" s="25"/>
      <c r="K29" s="25"/>
      <c r="L29" s="25"/>
      <c r="M29" s="25"/>
      <c r="N29" s="25"/>
    </row>
    <row r="30" spans="1:14" ht="12.75">
      <c r="A30" s="82" t="s">
        <v>68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</row>
    <row r="33" spans="2:3" ht="12.75">
      <c r="B33" s="11" t="s">
        <v>21</v>
      </c>
      <c r="C33" s="11" t="s">
        <v>51</v>
      </c>
    </row>
    <row r="34" spans="2:3" ht="12.75">
      <c r="B34" s="11" t="s">
        <v>22</v>
      </c>
      <c r="C34" s="11" t="s">
        <v>52</v>
      </c>
    </row>
    <row r="35" spans="2:3" ht="12.75">
      <c r="B35" s="11" t="s">
        <v>66</v>
      </c>
      <c r="C35" s="11"/>
    </row>
    <row r="36" spans="2:3" ht="13.5" thickBot="1">
      <c r="B36" s="11" t="s">
        <v>67</v>
      </c>
      <c r="C36" s="13"/>
    </row>
    <row r="37" spans="2:3" ht="13.5" thickBot="1">
      <c r="B37" s="36" t="s">
        <v>53</v>
      </c>
      <c r="C37" s="37">
        <f>SUM(C35:C36)</f>
        <v>0</v>
      </c>
    </row>
    <row r="38" spans="2:4" ht="12.75">
      <c r="B38" s="11" t="s">
        <v>23</v>
      </c>
      <c r="D38" s="14"/>
    </row>
    <row r="39" spans="2:10" ht="12.75">
      <c r="B39" s="11" t="s">
        <v>54</v>
      </c>
      <c r="D39" s="11"/>
      <c r="H39" s="11"/>
      <c r="J39" s="11"/>
    </row>
    <row r="40" spans="8:10" ht="12.75">
      <c r="H40" s="11"/>
      <c r="J40" s="11"/>
    </row>
    <row r="41" spans="8:10" ht="12.75">
      <c r="H41" s="11"/>
      <c r="J41" s="11"/>
    </row>
    <row r="42" spans="8:10" ht="12.75">
      <c r="H42" s="11"/>
      <c r="J42" s="11"/>
    </row>
    <row r="43" spans="8:10" ht="12.75">
      <c r="H43" s="11"/>
      <c r="J43" s="11"/>
    </row>
    <row r="44" spans="8:10" ht="12.75">
      <c r="H44" s="11"/>
      <c r="J44" s="11"/>
    </row>
    <row r="45" spans="8:10" ht="12.75">
      <c r="H45" s="11"/>
      <c r="J45" s="11"/>
    </row>
    <row r="46" spans="8:10" ht="12.75">
      <c r="H46" s="11"/>
      <c r="J46" s="11"/>
    </row>
    <row r="47" spans="8:10" ht="12.75">
      <c r="H47" s="11"/>
      <c r="J47" s="11"/>
    </row>
    <row r="48" spans="8:10" ht="12.75">
      <c r="H48" s="11"/>
      <c r="J48" s="11"/>
    </row>
    <row r="49" spans="8:10" ht="12.75">
      <c r="H49" s="11"/>
      <c r="J49" s="11"/>
    </row>
    <row r="50" spans="8:10" ht="12.75">
      <c r="H50" s="11"/>
      <c r="J50" s="11"/>
    </row>
    <row r="51" spans="8:10" ht="12.75">
      <c r="H51" s="11"/>
      <c r="J51" s="11"/>
    </row>
    <row r="52" spans="8:10" ht="12.75">
      <c r="H52" s="11"/>
      <c r="J52" s="11"/>
    </row>
  </sheetData>
  <sheetProtection/>
  <mergeCells count="14">
    <mergeCell ref="E28:F28"/>
    <mergeCell ref="A30:N30"/>
    <mergeCell ref="E2:I2"/>
    <mergeCell ref="F5:H5"/>
    <mergeCell ref="C6:G6"/>
    <mergeCell ref="I6:L6"/>
    <mergeCell ref="C7:G7"/>
    <mergeCell ref="I7:L7"/>
    <mergeCell ref="C8:G8"/>
    <mergeCell ref="I8:L8"/>
    <mergeCell ref="C9:G9"/>
    <mergeCell ref="C10:G10"/>
    <mergeCell ref="A12:G12"/>
    <mergeCell ref="H12:N12"/>
  </mergeCells>
  <printOptions/>
  <pageMargins left="0.25" right="0.25" top="0.75" bottom="0.75" header="0.3" footer="0.3"/>
  <pageSetup fitToHeight="0" fitToWidth="1" horizontalDpi="600" verticalDpi="600" orientation="landscape" paperSize="7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Asociación de Guías y Scouts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Asociación de Guías y Scouts de Chile</dc:creator>
  <cp:keywords/>
  <dc:description/>
  <cp:lastModifiedBy>AGSCH AGSCH</cp:lastModifiedBy>
  <cp:lastPrinted>2020-05-13T15:56:36Z</cp:lastPrinted>
  <dcterms:created xsi:type="dcterms:W3CDTF">2008-05-13T15:44:17Z</dcterms:created>
  <dcterms:modified xsi:type="dcterms:W3CDTF">2021-03-19T19:25:12Z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ntativeReviewCycleID">
    <vt:i4>-241783840</vt:i4>
  </property>
  <property fmtid="{D5CDD505-2E9C-101B-9397-08002B2CF9AE}" pid="3" name="_ReviewCycleID">
    <vt:i4>-241783840</vt:i4>
  </property>
  <property fmtid="{D5CDD505-2E9C-101B-9397-08002B2CF9AE}" pid="4" name="_NewReviewCycle">
    <vt:lpwstr/>
  </property>
  <property fmtid="{D5CDD505-2E9C-101B-9397-08002B2CF9AE}" pid="5" name="_EmailSubject">
    <vt:lpwstr>Revise "Cartola Registro Institucional año 2012 Distrito Cerro Blanco al 06062012"</vt:lpwstr>
  </property>
  <property fmtid="{D5CDD505-2E9C-101B-9397-08002B2CF9AE}" pid="6" name="_AuthorEmail">
    <vt:lpwstr>cristina.santibanez@eurofashion.cl</vt:lpwstr>
  </property>
  <property fmtid="{D5CDD505-2E9C-101B-9397-08002B2CF9AE}" pid="7" name="_AuthorEmailDisplayName">
    <vt:lpwstr>Cristina Santibañez</vt:lpwstr>
  </property>
  <property fmtid="{D5CDD505-2E9C-101B-9397-08002B2CF9AE}" pid="8" name="_ReviewingToolsShownOnce">
    <vt:lpwstr/>
  </property>
</Properties>
</file>