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Balance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3" l="1"/>
  <c r="E29" i="3"/>
  <c r="J55" i="3" l="1"/>
  <c r="E55" i="3"/>
  <c r="J20" i="3"/>
  <c r="D55" i="3"/>
  <c r="I55" i="3"/>
  <c r="J57" i="3" l="1"/>
  <c r="J58" i="3" s="1"/>
  <c r="I57" i="3"/>
  <c r="I58" i="3" s="1"/>
  <c r="J33" i="3"/>
  <c r="I33" i="3"/>
  <c r="J25" i="3"/>
  <c r="I25" i="3"/>
  <c r="E33" i="3"/>
  <c r="D33" i="3"/>
  <c r="D29" i="3"/>
  <c r="E20" i="3"/>
  <c r="D20" i="3"/>
  <c r="D34" i="3" l="1"/>
  <c r="J34" i="3"/>
  <c r="E34" i="3"/>
  <c r="I34" i="3"/>
  <c r="I35" i="3" l="1"/>
</calcChain>
</file>

<file path=xl/sharedStrings.xml><?xml version="1.0" encoding="utf-8"?>
<sst xmlns="http://schemas.openxmlformats.org/spreadsheetml/2006/main" count="114" uniqueCount="98">
  <si>
    <t>ASOCIACION DE GUIAS Y SCOUTS DE CHILE</t>
  </si>
  <si>
    <t>70.022.230-6</t>
  </si>
  <si>
    <t>ACTIVOS</t>
  </si>
  <si>
    <t>PASIVOS</t>
  </si>
  <si>
    <t>TOTAL ACTIVOS</t>
  </si>
  <si>
    <t>TOTAL PASIVOS</t>
  </si>
  <si>
    <t>TOTAL INGRESOS</t>
  </si>
  <si>
    <t>TOTAL EGRESOS</t>
  </si>
  <si>
    <t>REPUBLICA 97 - Santiago</t>
  </si>
  <si>
    <t>31.12.19</t>
  </si>
  <si>
    <t>Nota</t>
  </si>
  <si>
    <t>ACTIVO CIRCULANTE</t>
  </si>
  <si>
    <t>DISPONIBLE</t>
  </si>
  <si>
    <t>4</t>
  </si>
  <si>
    <t>VALORES NEGOCIABLES</t>
  </si>
  <si>
    <t>DEUDORES POR VENTAS</t>
  </si>
  <si>
    <t>6-7</t>
  </si>
  <si>
    <t>DOCUMENTOS POR COBRAR</t>
  </si>
  <si>
    <t>DEUDORES VARIOS</t>
  </si>
  <si>
    <t>EXISTENCIAS</t>
  </si>
  <si>
    <t>IMPUESTOS POR RECUPERAR</t>
  </si>
  <si>
    <t>GASTOS PAGADOS POR ANTICIPADO</t>
  </si>
  <si>
    <t>OTROS ACTIVOS CIRCULANTES</t>
  </si>
  <si>
    <t>CTAS. CTES. EMPRESAS RELACIONADAS</t>
  </si>
  <si>
    <t>TOTAL ACTIVO CIRCULANTE</t>
  </si>
  <si>
    <t>ACTIVO FIJO</t>
  </si>
  <si>
    <t>EDIFICIOS Y CONSTRUCCIONES</t>
  </si>
  <si>
    <t>5</t>
  </si>
  <si>
    <t xml:space="preserve"> MAQUINARIAS Y HERRAMIENTAS</t>
  </si>
  <si>
    <t>MUEBLES Y ÚTILES</t>
  </si>
  <si>
    <t>EQUIPOS DE COMPUTACIÓN Y SOFTWARE</t>
  </si>
  <si>
    <t>TERRENOS</t>
  </si>
  <si>
    <t>OTROS ACTIVOS FIJOS</t>
  </si>
  <si>
    <t>DEPRECIACION ACUMULADA</t>
  </si>
  <si>
    <t>TOTAL ACTIVO FIJO</t>
  </si>
  <si>
    <t>OTROS ACTIVOS</t>
  </si>
  <si>
    <t>ACCIONES INV. E INMOB. B.P. S.A.</t>
  </si>
  <si>
    <t>7</t>
  </si>
  <si>
    <t>CTA. CTE. INV E INMOB B.P. L-P</t>
  </si>
  <si>
    <t>TOTAL OTROS ACTIVOS</t>
  </si>
  <si>
    <t>PASIVO CIRCULANTE</t>
  </si>
  <si>
    <t>OBLIGACIONES CON BCOS. E INST. FINANCIERAS</t>
  </si>
  <si>
    <t>8</t>
  </si>
  <si>
    <t>DOCUMENTOS POR PAGAR</t>
  </si>
  <si>
    <t>9</t>
  </si>
  <si>
    <t>REMUNER. Y HONORARIOS POR PAGAR</t>
  </si>
  <si>
    <t>10</t>
  </si>
  <si>
    <t>CTAS. POR PAGAR ORG. INTERNAC.</t>
  </si>
  <si>
    <t>PROVISIONES Y RETENCIONES</t>
  </si>
  <si>
    <t>LEYES SOCIALES</t>
  </si>
  <si>
    <t>11</t>
  </si>
  <si>
    <t>ACREEDORES VARIOS</t>
  </si>
  <si>
    <t>RETENCIÓN DISTRITOS Y ZONAS</t>
  </si>
  <si>
    <t>FONDOS EVENTOS Y PROYECTOS</t>
  </si>
  <si>
    <t>TOTAL PASIVO CIRCULANTE</t>
  </si>
  <si>
    <t>PASIVO LARGO PLAZO</t>
  </si>
  <si>
    <t>CTAS. POR PAGAR ORG. INTERNAC. L.P.</t>
  </si>
  <si>
    <t>TOTAL PASIVO LARGO PLAZO</t>
  </si>
  <si>
    <t>PATRIMONIO</t>
  </si>
  <si>
    <t>CAPITAL</t>
  </si>
  <si>
    <t>RESERVAS Y DONACIONES</t>
  </si>
  <si>
    <t>RESULTADO DEL EJERCICIO ANTERIOR</t>
  </si>
  <si>
    <t>EXCEDENTE (DEFICIT) ACUMULADO</t>
  </si>
  <si>
    <t xml:space="preserve">EXCEDENTE (DEFICIT) </t>
  </si>
  <si>
    <t>TOTAL PATRIMONIO</t>
  </si>
  <si>
    <t>INGRESOS OPERACIONALES</t>
  </si>
  <si>
    <t>ROYALTIES Y AUSPICIOS</t>
  </si>
  <si>
    <t>CUOTAS SOCIALES</t>
  </si>
  <si>
    <t>CUOTAS EVENTOS, CURSOS, JORNADAS</t>
  </si>
  <si>
    <t>INGRESOS NO OPERACIONALES</t>
  </si>
  <si>
    <t>INGRESOS FINANCIEROS</t>
  </si>
  <si>
    <t>APORTES, SUBVENCIONES, PROYECTOS</t>
  </si>
  <si>
    <t>OTROS INGRESOS</t>
  </si>
  <si>
    <t>CORRECCION MONETARIA</t>
  </si>
  <si>
    <t>RECUPERACION DE DEUDAS VENCIDAS</t>
  </si>
  <si>
    <t>ADMINISTRACIÓN PROYECTO P.N.C.E.</t>
  </si>
  <si>
    <t>UTILIDAD EJERCICIO INVERSIONES EE RR</t>
  </si>
  <si>
    <t>EGRESOS OPERACIONALES</t>
  </si>
  <si>
    <t>SERVICIOS GENERALES</t>
  </si>
  <si>
    <t>GASTOS OPERACIONALES</t>
  </si>
  <si>
    <t>EGRESOS NO OPERACIONALES</t>
  </si>
  <si>
    <t>DEPRECIACIÓN DEL EJERCICIO</t>
  </si>
  <si>
    <t>PROVISION REAJUSTES POR DEUDAS AÑOS ANTERIORES</t>
  </si>
  <si>
    <t>GASTOS FINANCIEROS</t>
  </si>
  <si>
    <t>GASTOS EVENTOS</t>
  </si>
  <si>
    <t>APORTES COMISIONES Y EQUIPOS DE TRABAJO</t>
  </si>
  <si>
    <t>REMUNERACIONES</t>
  </si>
  <si>
    <t>CASTIGOS</t>
  </si>
  <si>
    <t>GASTOS Y APORTES REGISTRO</t>
  </si>
  <si>
    <t>GASTOS PROGRAMA DE JOVENES</t>
  </si>
  <si>
    <t>GASTOS PROYECTO P.N.C.E.</t>
  </si>
  <si>
    <t>APORTES, SUBVENCIONES Y PROYECTOS</t>
  </si>
  <si>
    <t>UTILIDAD / PERDIDA DEL EJERCICIO</t>
  </si>
  <si>
    <t>Estado de Resultados entre el 1 de Enero y el 31 de Diciembre de 2019</t>
  </si>
  <si>
    <t>Balance General Comparativo entre el 1 de Enero y el 31 de Diciembre de 2020</t>
  </si>
  <si>
    <t>31.12.20</t>
  </si>
  <si>
    <t>Estado de Resultados entre el 1 de Enero y el 31 de Diciembre de 2020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</si>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</sst>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"/>
  </numFmts>
  <fonts count="6">
    <font>
      <sz val="10"/>
      <name val="Arial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Calibri"/>
      <scheme val="minor"/>
    </font>
    <font>
      <b/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 applyBorder="1"/>
    <xf numFmtId="49" fontId="4" fillId="3" borderId="10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164" fontId="4" fillId="3" borderId="8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49" fontId="4" fillId="2" borderId="1" xfId="0" applyNumberFormat="1" applyFont="1" applyFill="1" applyBorder="1"/>
    <xf numFmtId="49" fontId="4" fillId="2" borderId="2" xfId="0" applyNumberFormat="1" applyFont="1" applyFill="1" applyBorder="1"/>
    <xf numFmtId="164" fontId="0" fillId="2" borderId="2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49" fontId="0" fillId="2" borderId="4" xfId="0" applyNumberFormat="1" applyFill="1" applyBorder="1"/>
    <xf numFmtId="49" fontId="0" fillId="2" borderId="0" xfId="0" applyNumberFormat="1" applyFill="1" applyBorder="1" applyAlignment="1">
      <alignment horizontal="center"/>
    </xf>
    <xf numFmtId="164" fontId="0" fillId="2" borderId="0" xfId="0" applyNumberFormat="1" applyFill="1" applyBorder="1"/>
    <xf numFmtId="164" fontId="0" fillId="2" borderId="5" xfId="0" applyNumberFormat="1" applyFill="1" applyBorder="1"/>
    <xf numFmtId="49" fontId="0" fillId="2" borderId="0" xfId="0" applyNumberFormat="1" applyFill="1" applyBorder="1"/>
    <xf numFmtId="49" fontId="0" fillId="2" borderId="6" xfId="0" applyNumberFormat="1" applyFill="1" applyBorder="1"/>
    <xf numFmtId="49" fontId="0" fillId="2" borderId="7" xfId="0" applyNumberFormat="1" applyFill="1" applyBorder="1"/>
    <xf numFmtId="164" fontId="0" fillId="2" borderId="7" xfId="0" applyNumberFormat="1" applyFill="1" applyBorder="1"/>
    <xf numFmtId="49" fontId="4" fillId="3" borderId="10" xfId="0" applyNumberFormat="1" applyFont="1" applyFill="1" applyBorder="1" applyAlignment="1">
      <alignment horizontal="left"/>
    </xf>
    <xf numFmtId="0" fontId="0" fillId="2" borderId="2" xfId="0" applyFill="1" applyBorder="1"/>
    <xf numFmtId="0" fontId="0" fillId="2" borderId="3" xfId="0" applyFill="1" applyBorder="1"/>
    <xf numFmtId="164" fontId="0" fillId="2" borderId="2" xfId="0" applyNumberFormat="1" applyFill="1" applyBorder="1"/>
    <xf numFmtId="164" fontId="0" fillId="2" borderId="3" xfId="0" applyNumberFormat="1" applyFill="1" applyBorder="1"/>
    <xf numFmtId="49" fontId="4" fillId="2" borderId="4" xfId="0" applyNumberFormat="1" applyFont="1" applyFill="1" applyBorder="1"/>
    <xf numFmtId="49" fontId="0" fillId="2" borderId="4" xfId="0" applyNumberFormat="1" applyFont="1" applyFill="1" applyBorder="1"/>
    <xf numFmtId="0" fontId="0" fillId="2" borderId="4" xfId="0" applyFill="1" applyBorder="1"/>
    <xf numFmtId="3" fontId="0" fillId="2" borderId="0" xfId="0" applyNumberFormat="1" applyFill="1" applyBorder="1"/>
    <xf numFmtId="0" fontId="0" fillId="2" borderId="5" xfId="0" applyFill="1" applyBorder="1"/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left"/>
    </xf>
    <xf numFmtId="0" fontId="0" fillId="2" borderId="0" xfId="0" applyFill="1"/>
    <xf numFmtId="0" fontId="0" fillId="2" borderId="6" xfId="0" applyFill="1" applyBorder="1"/>
    <xf numFmtId="3" fontId="0" fillId="2" borderId="11" xfId="0" applyNumberFormat="1" applyFill="1" applyBorder="1"/>
    <xf numFmtId="3" fontId="0" fillId="2" borderId="12" xfId="0" applyNumberFormat="1" applyFill="1" applyBorder="1"/>
    <xf numFmtId="164" fontId="4" fillId="3" borderId="13" xfId="0" applyNumberFormat="1" applyFont="1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49" fontId="4" fillId="3" borderId="13" xfId="0" applyNumberFormat="1" applyFont="1" applyFill="1" applyBorder="1" applyAlignment="1">
      <alignment horizontal="left"/>
    </xf>
    <xf numFmtId="0" fontId="0" fillId="2" borderId="14" xfId="0" applyFill="1" applyBorder="1"/>
    <xf numFmtId="3" fontId="0" fillId="2" borderId="14" xfId="0" applyNumberFormat="1" applyFill="1" applyBorder="1"/>
    <xf numFmtId="164" fontId="0" fillId="0" borderId="0" xfId="0" applyNumberFormat="1"/>
    <xf numFmtId="164" fontId="0" fillId="2" borderId="12" xfId="0" applyNumberFormat="1" applyFill="1" applyBorder="1"/>
    <xf numFmtId="164" fontId="0" fillId="0" borderId="7" xfId="0" applyNumberFormat="1" applyFill="1" applyBorder="1"/>
    <xf numFmtId="3" fontId="0" fillId="0" borderId="0" xfId="0" applyNumberFormat="1"/>
    <xf numFmtId="3" fontId="0" fillId="0" borderId="0" xfId="0" applyNumberForma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zoomScale="85" zoomScaleNormal="85" workbookViewId="0">
      <selection activeCell="A5" sqref="A5:J5"/>
    </sheetView>
  </sheetViews>
  <sheetFormatPr baseColWidth="10" defaultRowHeight="12.75"/>
  <cols>
    <col min="1" max="1" width="3.42578125" customWidth="1"/>
    <col min="2" max="2" width="54.85546875" bestFit="1" customWidth="1"/>
    <col min="3" max="3" width="11.140625" bestFit="1" customWidth="1"/>
    <col min="4" max="4" width="14.7109375" customWidth="1"/>
    <col min="5" max="5" width="12.7109375" bestFit="1" customWidth="1"/>
    <col min="6" max="6" width="2.140625" customWidth="1"/>
    <col min="7" max="7" width="54.85546875" bestFit="1" customWidth="1"/>
    <col min="8" max="8" width="5.28515625" bestFit="1" customWidth="1"/>
    <col min="9" max="9" width="14.28515625" customWidth="1"/>
    <col min="10" max="10" width="13.5703125" bestFit="1" customWidth="1"/>
  </cols>
  <sheetData>
    <row r="1" spans="1:10">
      <c r="A1" s="31"/>
      <c r="B1" s="31"/>
      <c r="C1" s="31"/>
      <c r="D1" s="31"/>
      <c r="E1" s="31"/>
      <c r="F1" s="31"/>
      <c r="G1" s="31"/>
    </row>
    <row r="2" spans="1:10">
      <c r="B2" s="32" t="s">
        <v>0</v>
      </c>
      <c r="C2" s="31"/>
      <c r="E2" s="31"/>
      <c r="F2" s="31"/>
      <c r="G2" s="31"/>
      <c r="I2" s="32" t="s">
        <v>8</v>
      </c>
    </row>
    <row r="3" spans="1:10">
      <c r="A3" s="31"/>
      <c r="B3" s="31"/>
      <c r="C3" s="31"/>
      <c r="E3" s="31"/>
      <c r="F3" s="31"/>
      <c r="G3" s="31"/>
      <c r="I3" s="32" t="s">
        <v>1</v>
      </c>
    </row>
    <row r="4" spans="1:10">
      <c r="A4" s="31"/>
      <c r="B4" s="31"/>
      <c r="C4" s="31"/>
      <c r="D4" s="33"/>
      <c r="E4" s="31"/>
      <c r="F4" s="31"/>
      <c r="G4" s="31"/>
    </row>
    <row r="5" spans="1:10" ht="15.75">
      <c r="A5" s="56" t="s">
        <v>94</v>
      </c>
      <c r="B5" s="56"/>
      <c r="C5" s="56"/>
      <c r="D5" s="56"/>
      <c r="E5" s="56"/>
      <c r="F5" s="56"/>
      <c r="G5" s="56"/>
      <c r="H5" s="56"/>
      <c r="I5" s="56"/>
      <c r="J5" s="56"/>
    </row>
    <row r="6" spans="1:10">
      <c r="A6" s="31"/>
      <c r="B6" s="31"/>
      <c r="C6" s="31"/>
      <c r="D6" s="31"/>
      <c r="E6" s="31"/>
      <c r="F6" s="31"/>
      <c r="G6" s="31"/>
    </row>
    <row r="7" spans="1:10" ht="15">
      <c r="A7" s="31"/>
      <c r="B7" s="34"/>
      <c r="C7" s="34"/>
      <c r="D7" s="55"/>
      <c r="E7" s="55"/>
      <c r="F7" s="31"/>
      <c r="G7" s="31"/>
    </row>
    <row r="8" spans="1:10" ht="15">
      <c r="B8" s="28" t="s">
        <v>2</v>
      </c>
      <c r="C8" s="29" t="s">
        <v>10</v>
      </c>
      <c r="D8" s="30" t="s">
        <v>95</v>
      </c>
      <c r="E8" s="30" t="s">
        <v>9</v>
      </c>
      <c r="G8" s="2" t="s">
        <v>3</v>
      </c>
      <c r="H8" s="3" t="s">
        <v>10</v>
      </c>
      <c r="I8" s="30" t="s">
        <v>95</v>
      </c>
      <c r="J8" s="30" t="s">
        <v>9</v>
      </c>
    </row>
    <row r="9" spans="1:10" ht="15">
      <c r="B9" s="6" t="s">
        <v>11</v>
      </c>
      <c r="C9" s="7"/>
      <c r="D9" s="8"/>
      <c r="E9" s="9"/>
      <c r="G9" s="6" t="s">
        <v>40</v>
      </c>
      <c r="H9" s="11"/>
      <c r="I9" s="21"/>
      <c r="J9" s="22"/>
    </row>
    <row r="10" spans="1:10">
      <c r="B10" s="10" t="s">
        <v>12</v>
      </c>
      <c r="C10" s="11" t="s">
        <v>13</v>
      </c>
      <c r="D10" s="12">
        <v>549273074</v>
      </c>
      <c r="E10" s="12">
        <v>481345988</v>
      </c>
      <c r="G10" s="10" t="s">
        <v>41</v>
      </c>
      <c r="H10" s="11" t="s">
        <v>42</v>
      </c>
      <c r="I10" s="12">
        <v>562862</v>
      </c>
      <c r="J10" s="12">
        <v>3593453</v>
      </c>
    </row>
    <row r="11" spans="1:10">
      <c r="B11" s="10" t="s">
        <v>14</v>
      </c>
      <c r="C11" s="11" t="s">
        <v>13</v>
      </c>
      <c r="D11" s="12">
        <v>0</v>
      </c>
      <c r="E11" s="12">
        <v>190000000</v>
      </c>
      <c r="G11" s="10" t="s">
        <v>43</v>
      </c>
      <c r="H11" s="11" t="s">
        <v>44</v>
      </c>
      <c r="I11" s="12">
        <v>150364501</v>
      </c>
      <c r="J11" s="12">
        <v>147450146</v>
      </c>
    </row>
    <row r="12" spans="1:10">
      <c r="B12" s="10" t="s">
        <v>15</v>
      </c>
      <c r="C12" s="11" t="s">
        <v>16</v>
      </c>
      <c r="D12" s="12">
        <v>78490517</v>
      </c>
      <c r="E12" s="12">
        <v>74244567</v>
      </c>
      <c r="G12" s="10" t="s">
        <v>45</v>
      </c>
      <c r="H12" s="11" t="s">
        <v>46</v>
      </c>
      <c r="I12" s="12">
        <v>18235148</v>
      </c>
      <c r="J12" s="12">
        <v>22507061</v>
      </c>
    </row>
    <row r="13" spans="1:10">
      <c r="B13" s="10" t="s">
        <v>17</v>
      </c>
      <c r="C13" s="11"/>
      <c r="D13" s="12">
        <v>1932528</v>
      </c>
      <c r="E13" s="12">
        <v>1932528</v>
      </c>
      <c r="G13" s="10" t="s">
        <v>47</v>
      </c>
      <c r="H13" s="11"/>
      <c r="I13" s="12">
        <v>0</v>
      </c>
      <c r="J13" s="12">
        <v>7833775</v>
      </c>
    </row>
    <row r="14" spans="1:10">
      <c r="B14" s="10" t="s">
        <v>18</v>
      </c>
      <c r="C14" s="11"/>
      <c r="D14" s="12">
        <v>39153909</v>
      </c>
      <c r="E14" s="12">
        <v>81458472</v>
      </c>
      <c r="G14" s="10" t="s">
        <v>48</v>
      </c>
      <c r="H14" s="11"/>
      <c r="I14" s="12">
        <v>5309660</v>
      </c>
      <c r="J14" s="12">
        <v>404697331</v>
      </c>
    </row>
    <row r="15" spans="1:10">
      <c r="B15" s="10" t="s">
        <v>19</v>
      </c>
      <c r="C15" s="14"/>
      <c r="D15" s="12">
        <v>761040</v>
      </c>
      <c r="E15" s="12">
        <v>761040</v>
      </c>
      <c r="G15" s="10" t="s">
        <v>49</v>
      </c>
      <c r="H15" s="11" t="s">
        <v>50</v>
      </c>
      <c r="I15" s="12">
        <v>478218636</v>
      </c>
      <c r="J15" s="12">
        <v>346441832</v>
      </c>
    </row>
    <row r="16" spans="1:10">
      <c r="B16" s="10" t="s">
        <v>20</v>
      </c>
      <c r="C16" s="14"/>
      <c r="D16" s="12">
        <v>98500</v>
      </c>
      <c r="E16" s="12">
        <v>517774</v>
      </c>
      <c r="G16" s="10" t="s">
        <v>51</v>
      </c>
      <c r="H16" s="11"/>
      <c r="I16" s="12">
        <v>303820051</v>
      </c>
      <c r="J16" s="12">
        <v>549097</v>
      </c>
    </row>
    <row r="17" spans="2:10">
      <c r="B17" s="10" t="s">
        <v>21</v>
      </c>
      <c r="C17" s="14"/>
      <c r="D17" s="12">
        <v>0</v>
      </c>
      <c r="E17" s="12">
        <v>0</v>
      </c>
      <c r="G17" s="10" t="s">
        <v>52</v>
      </c>
      <c r="H17" s="11" t="s">
        <v>97</v>
      </c>
      <c r="I17" s="12">
        <v>68651115</v>
      </c>
      <c r="J17" s="12">
        <v>83588793</v>
      </c>
    </row>
    <row r="18" spans="2:10">
      <c r="B18" s="10" t="s">
        <v>22</v>
      </c>
      <c r="C18" s="14"/>
      <c r="D18" s="12">
        <v>218780</v>
      </c>
      <c r="E18" s="12">
        <v>0</v>
      </c>
      <c r="G18" s="10" t="s">
        <v>53</v>
      </c>
      <c r="H18" s="11"/>
      <c r="I18" s="12">
        <v>268160</v>
      </c>
      <c r="J18" s="12">
        <v>99312748</v>
      </c>
    </row>
    <row r="19" spans="2:10">
      <c r="B19" s="15" t="s">
        <v>23</v>
      </c>
      <c r="C19" s="16"/>
      <c r="D19" s="52">
        <v>16344831</v>
      </c>
      <c r="E19" s="17">
        <v>27494704</v>
      </c>
      <c r="G19" s="25"/>
      <c r="H19" s="40"/>
      <c r="I19" s="40"/>
      <c r="J19" s="27"/>
    </row>
    <row r="20" spans="2:10" ht="15">
      <c r="B20" s="18" t="s">
        <v>24</v>
      </c>
      <c r="C20" s="3"/>
      <c r="D20" s="4">
        <f>SUM(D10:D19)</f>
        <v>686273179</v>
      </c>
      <c r="E20" s="4">
        <f>SUM(E10:E19)</f>
        <v>857755073</v>
      </c>
      <c r="G20" s="18" t="s">
        <v>54</v>
      </c>
      <c r="H20" s="3"/>
      <c r="I20" s="4">
        <f>SUM(I10:I19)</f>
        <v>1025430133</v>
      </c>
      <c r="J20" s="4">
        <f>SUM(J10:J18)</f>
        <v>1115974236</v>
      </c>
    </row>
    <row r="21" spans="2:10" ht="15">
      <c r="B21" s="6" t="s">
        <v>25</v>
      </c>
      <c r="C21" s="7"/>
      <c r="D21" s="19"/>
      <c r="E21" s="20"/>
      <c r="G21" s="23" t="s">
        <v>55</v>
      </c>
      <c r="H21" s="1"/>
      <c r="I21" s="1"/>
      <c r="J21" s="13"/>
    </row>
    <row r="22" spans="2:10">
      <c r="B22" s="10" t="s">
        <v>26</v>
      </c>
      <c r="C22" s="11" t="s">
        <v>27</v>
      </c>
      <c r="D22" s="12">
        <v>79256336</v>
      </c>
      <c r="E22" s="12">
        <v>182999956</v>
      </c>
      <c r="G22" s="10" t="s">
        <v>56</v>
      </c>
      <c r="H22" s="14"/>
      <c r="I22" s="12">
        <v>0</v>
      </c>
      <c r="J22" s="12">
        <v>7265558</v>
      </c>
    </row>
    <row r="23" spans="2:10">
      <c r="B23" s="10" t="s">
        <v>28</v>
      </c>
      <c r="C23" s="11" t="s">
        <v>27</v>
      </c>
      <c r="D23" s="12">
        <v>3813403</v>
      </c>
      <c r="E23" s="12">
        <v>3713148</v>
      </c>
      <c r="G23" s="25"/>
      <c r="H23" s="40"/>
      <c r="I23" s="40"/>
      <c r="J23" s="27"/>
    </row>
    <row r="24" spans="2:10">
      <c r="B24" s="10" t="s">
        <v>29</v>
      </c>
      <c r="C24" s="11" t="s">
        <v>27</v>
      </c>
      <c r="D24" s="12">
        <v>667073</v>
      </c>
      <c r="E24" s="12">
        <v>649535</v>
      </c>
      <c r="G24" s="25"/>
      <c r="H24" s="40"/>
      <c r="I24" s="40"/>
      <c r="J24" s="27"/>
    </row>
    <row r="25" spans="2:10" ht="15">
      <c r="B25" s="10" t="s">
        <v>30</v>
      </c>
      <c r="C25" s="11" t="s">
        <v>27</v>
      </c>
      <c r="D25" s="12">
        <v>12126187</v>
      </c>
      <c r="E25" s="12">
        <v>10373745</v>
      </c>
      <c r="G25" s="18" t="s">
        <v>57</v>
      </c>
      <c r="H25" s="3"/>
      <c r="I25" s="4">
        <f>SUM(I21:I22)</f>
        <v>0</v>
      </c>
      <c r="J25" s="5">
        <f>SUM(J21:J22)</f>
        <v>7265558</v>
      </c>
    </row>
    <row r="26" spans="2:10" ht="15">
      <c r="B26" s="10" t="s">
        <v>31</v>
      </c>
      <c r="C26" s="11" t="s">
        <v>27</v>
      </c>
      <c r="D26" s="12">
        <v>230985435</v>
      </c>
      <c r="E26" s="12">
        <v>118871958</v>
      </c>
      <c r="G26" s="23" t="s">
        <v>58</v>
      </c>
      <c r="H26" s="14"/>
      <c r="I26" s="12"/>
      <c r="J26" s="13"/>
    </row>
    <row r="27" spans="2:10">
      <c r="B27" s="10" t="s">
        <v>32</v>
      </c>
      <c r="C27" s="11" t="s">
        <v>27</v>
      </c>
      <c r="D27" s="12">
        <v>24676910</v>
      </c>
      <c r="E27" s="12">
        <v>24676910</v>
      </c>
      <c r="G27" s="24" t="s">
        <v>59</v>
      </c>
      <c r="H27" s="14"/>
      <c r="I27" s="12">
        <v>159384615</v>
      </c>
      <c r="J27" s="12">
        <v>159384615</v>
      </c>
    </row>
    <row r="28" spans="2:10">
      <c r="B28" s="10" t="s">
        <v>33</v>
      </c>
      <c r="C28" s="11" t="s">
        <v>27</v>
      </c>
      <c r="D28" s="12">
        <v>-13752751</v>
      </c>
      <c r="E28" s="12">
        <v>-13723864</v>
      </c>
      <c r="G28" s="24" t="s">
        <v>60</v>
      </c>
      <c r="H28" s="14"/>
      <c r="I28" s="12">
        <v>24003842</v>
      </c>
      <c r="J28" s="12">
        <v>24003842</v>
      </c>
    </row>
    <row r="29" spans="2:10" ht="15">
      <c r="B29" s="18" t="s">
        <v>34</v>
      </c>
      <c r="C29" s="3"/>
      <c r="D29" s="4">
        <f>SUM(D21:D28)</f>
        <v>337772593</v>
      </c>
      <c r="E29" s="4">
        <f>SUM(E21:E28)</f>
        <v>327561388</v>
      </c>
      <c r="G29" s="24" t="s">
        <v>61</v>
      </c>
      <c r="H29" s="14"/>
      <c r="I29" s="12"/>
      <c r="J29" s="12">
        <v>0</v>
      </c>
    </row>
    <row r="30" spans="2:10" ht="15">
      <c r="B30" s="6" t="s">
        <v>35</v>
      </c>
      <c r="C30" s="7"/>
      <c r="D30" s="19"/>
      <c r="E30" s="20"/>
      <c r="G30" s="24" t="s">
        <v>62</v>
      </c>
      <c r="H30" s="14"/>
      <c r="I30" s="12">
        <v>190599156</v>
      </c>
      <c r="J30" s="12">
        <v>38851989</v>
      </c>
    </row>
    <row r="31" spans="2:10">
      <c r="B31" s="10" t="s">
        <v>36</v>
      </c>
      <c r="C31" s="11" t="s">
        <v>37</v>
      </c>
      <c r="D31" s="12">
        <v>215425246</v>
      </c>
      <c r="E31" s="12">
        <v>284203655</v>
      </c>
      <c r="G31" s="24" t="s">
        <v>63</v>
      </c>
      <c r="H31" s="14"/>
      <c r="I31" s="12">
        <v>-132239437</v>
      </c>
      <c r="J31" s="12">
        <v>151747167</v>
      </c>
    </row>
    <row r="32" spans="2:10">
      <c r="B32" s="10" t="s">
        <v>38</v>
      </c>
      <c r="C32" s="11" t="s">
        <v>37</v>
      </c>
      <c r="D32" s="12">
        <v>27707291</v>
      </c>
      <c r="E32" s="12">
        <v>27707291</v>
      </c>
      <c r="G32" s="41"/>
      <c r="H32" s="40"/>
      <c r="I32" s="40"/>
      <c r="J32" s="40"/>
    </row>
    <row r="33" spans="1:10" ht="15">
      <c r="B33" s="18" t="s">
        <v>39</v>
      </c>
      <c r="C33" s="3"/>
      <c r="D33" s="4">
        <f>SUM(D30:D32)</f>
        <v>243132537</v>
      </c>
      <c r="E33" s="4">
        <f>SUM(E30:E32)</f>
        <v>311910946</v>
      </c>
      <c r="G33" s="18" t="s">
        <v>64</v>
      </c>
      <c r="H33" s="3"/>
      <c r="I33" s="4">
        <f>SUM(I26:I31)</f>
        <v>241748176</v>
      </c>
      <c r="J33" s="5">
        <f>SUM(J26:J31)</f>
        <v>373987613</v>
      </c>
    </row>
    <row r="34" spans="1:10" ht="15">
      <c r="B34" s="18" t="s">
        <v>4</v>
      </c>
      <c r="C34" s="3"/>
      <c r="D34" s="4">
        <f>+D20+D33+D29</f>
        <v>1267178309</v>
      </c>
      <c r="E34" s="4">
        <f>+E20+E33+E29</f>
        <v>1497227407</v>
      </c>
      <c r="G34" s="35" t="s">
        <v>5</v>
      </c>
      <c r="H34" s="36"/>
      <c r="I34" s="37">
        <f>+I20+I25+I33</f>
        <v>1267178309</v>
      </c>
      <c r="J34" s="38">
        <f>+J20+J25+J33</f>
        <v>1497227407</v>
      </c>
    </row>
    <row r="35" spans="1:10" ht="15">
      <c r="B35" s="6"/>
      <c r="C35" s="11"/>
      <c r="D35" s="21"/>
      <c r="E35" s="12"/>
      <c r="I35" s="50">
        <f>+D34-I34</f>
        <v>0</v>
      </c>
    </row>
    <row r="37" spans="1:10" ht="15.75">
      <c r="A37" s="56" t="s">
        <v>96</v>
      </c>
      <c r="B37" s="56" t="s">
        <v>93</v>
      </c>
      <c r="C37" s="56"/>
      <c r="D37" s="56"/>
      <c r="E37" s="56"/>
      <c r="F37" s="56"/>
      <c r="G37" s="56"/>
      <c r="H37" s="56"/>
      <c r="I37" s="56"/>
      <c r="J37" s="56"/>
    </row>
    <row r="39" spans="1:10" ht="15">
      <c r="B39" s="39" t="s">
        <v>65</v>
      </c>
      <c r="C39" s="29"/>
      <c r="D39" s="30" t="s">
        <v>95</v>
      </c>
      <c r="E39" s="30" t="s">
        <v>9</v>
      </c>
      <c r="G39" s="18" t="s">
        <v>77</v>
      </c>
      <c r="H39" s="3"/>
      <c r="I39" s="30" t="s">
        <v>95</v>
      </c>
      <c r="J39" s="30" t="s">
        <v>9</v>
      </c>
    </row>
    <row r="40" spans="1:10">
      <c r="B40" s="45" t="s">
        <v>66</v>
      </c>
      <c r="C40" s="1"/>
      <c r="D40" s="26">
        <v>21848206</v>
      </c>
      <c r="E40" s="26">
        <v>48061188</v>
      </c>
      <c r="G40" s="25" t="s">
        <v>78</v>
      </c>
      <c r="H40" s="1"/>
      <c r="I40" s="42">
        <v>5174995</v>
      </c>
      <c r="J40" s="42">
        <v>9610144</v>
      </c>
    </row>
    <row r="41" spans="1:10">
      <c r="B41" s="46" t="s">
        <v>67</v>
      </c>
      <c r="C41" s="1"/>
      <c r="D41" s="26">
        <v>131093304</v>
      </c>
      <c r="E41" s="26">
        <v>358023799</v>
      </c>
      <c r="G41" s="25" t="s">
        <v>79</v>
      </c>
      <c r="H41" s="1"/>
      <c r="I41" s="43">
        <v>28493881</v>
      </c>
      <c r="J41" s="43">
        <v>45834476</v>
      </c>
    </row>
    <row r="42" spans="1:10" ht="15">
      <c r="B42" s="46" t="s">
        <v>68</v>
      </c>
      <c r="C42" s="1"/>
      <c r="D42" s="26">
        <v>1922000</v>
      </c>
      <c r="E42" s="26">
        <v>29243282</v>
      </c>
      <c r="G42" s="18" t="s">
        <v>80</v>
      </c>
      <c r="H42" s="3"/>
      <c r="I42" s="44"/>
      <c r="J42" s="5"/>
    </row>
    <row r="43" spans="1:10">
      <c r="B43" s="46"/>
      <c r="C43" s="40"/>
      <c r="D43" s="40"/>
      <c r="E43" s="46"/>
      <c r="G43" s="25" t="s">
        <v>81</v>
      </c>
      <c r="H43" s="1"/>
      <c r="I43" s="43">
        <v>816805</v>
      </c>
      <c r="J43" s="43">
        <v>1421367</v>
      </c>
    </row>
    <row r="44" spans="1:10">
      <c r="B44" s="46"/>
      <c r="C44" s="40"/>
      <c r="D44" s="40"/>
      <c r="E44" s="46"/>
      <c r="G44" s="25" t="s">
        <v>82</v>
      </c>
      <c r="H44" s="1"/>
      <c r="I44" s="43">
        <v>140324699</v>
      </c>
      <c r="J44" s="43">
        <v>78032263</v>
      </c>
    </row>
    <row r="45" spans="1:10" ht="15">
      <c r="B45" s="47" t="s">
        <v>69</v>
      </c>
      <c r="C45" s="3"/>
      <c r="D45" s="4"/>
      <c r="E45" s="44"/>
      <c r="G45" s="25" t="s">
        <v>83</v>
      </c>
      <c r="H45" s="1"/>
      <c r="I45" s="43">
        <v>4316714</v>
      </c>
      <c r="J45" s="43">
        <v>2993151</v>
      </c>
    </row>
    <row r="46" spans="1:10">
      <c r="B46" s="46" t="s">
        <v>70</v>
      </c>
      <c r="C46" s="1"/>
      <c r="D46" s="26">
        <v>5001755</v>
      </c>
      <c r="E46" s="26">
        <v>11020486</v>
      </c>
      <c r="G46" s="25" t="s">
        <v>84</v>
      </c>
      <c r="H46" s="1"/>
      <c r="I46" s="43">
        <v>438353</v>
      </c>
      <c r="J46" s="43">
        <v>193000</v>
      </c>
    </row>
    <row r="47" spans="1:10">
      <c r="B47" s="46" t="s">
        <v>71</v>
      </c>
      <c r="C47" s="1"/>
      <c r="D47" s="26">
        <v>197504839</v>
      </c>
      <c r="E47" s="26">
        <v>101816129</v>
      </c>
      <c r="G47" s="25" t="s">
        <v>85</v>
      </c>
      <c r="H47" s="1"/>
      <c r="I47" s="43">
        <v>1851423</v>
      </c>
      <c r="J47" s="43">
        <v>4624376</v>
      </c>
    </row>
    <row r="48" spans="1:10">
      <c r="B48" s="46" t="s">
        <v>72</v>
      </c>
      <c r="C48" s="1"/>
      <c r="D48" s="26">
        <v>19367870</v>
      </c>
      <c r="E48" s="26">
        <v>14449629</v>
      </c>
      <c r="G48" s="25" t="s">
        <v>86</v>
      </c>
      <c r="H48" s="1"/>
      <c r="I48" s="43">
        <v>230116151</v>
      </c>
      <c r="J48" s="43">
        <v>221204887</v>
      </c>
    </row>
    <row r="49" spans="2:10">
      <c r="B49" s="46" t="s">
        <v>73</v>
      </c>
      <c r="C49" s="1"/>
      <c r="D49" s="26">
        <v>9939020</v>
      </c>
      <c r="E49" s="26">
        <v>33241714</v>
      </c>
      <c r="G49" s="25" t="s">
        <v>73</v>
      </c>
      <c r="H49" s="1"/>
      <c r="I49" s="43">
        <v>341190</v>
      </c>
      <c r="J49" s="43">
        <v>828878</v>
      </c>
    </row>
    <row r="50" spans="2:10">
      <c r="B50" s="46" t="s">
        <v>74</v>
      </c>
      <c r="C50" s="1"/>
      <c r="D50" s="26"/>
      <c r="E50" s="26"/>
      <c r="G50" s="25" t="s">
        <v>87</v>
      </c>
      <c r="H50" s="1"/>
      <c r="I50" s="43">
        <v>0</v>
      </c>
      <c r="J50" s="43">
        <v>41912912</v>
      </c>
    </row>
    <row r="51" spans="2:10">
      <c r="B51" s="46" t="s">
        <v>75</v>
      </c>
      <c r="C51" s="1"/>
      <c r="D51" s="26"/>
      <c r="E51" s="26"/>
      <c r="G51" s="25" t="s">
        <v>88</v>
      </c>
      <c r="H51" s="1"/>
      <c r="I51" s="51">
        <v>33624888</v>
      </c>
      <c r="J51" s="43">
        <v>80100795</v>
      </c>
    </row>
    <row r="52" spans="2:10">
      <c r="B52" s="46" t="s">
        <v>76</v>
      </c>
      <c r="C52" s="1"/>
      <c r="D52" s="54">
        <v>-68778409</v>
      </c>
      <c r="E52" s="53">
        <v>47647758</v>
      </c>
      <c r="G52" s="25" t="s">
        <v>89</v>
      </c>
      <c r="H52" s="1"/>
      <c r="I52" s="43">
        <v>4460999</v>
      </c>
      <c r="J52" s="43">
        <v>3664033</v>
      </c>
    </row>
    <row r="53" spans="2:10">
      <c r="B53" s="46"/>
      <c r="C53" s="40"/>
      <c r="D53" s="40"/>
      <c r="E53" s="46"/>
      <c r="G53" s="25" t="s">
        <v>90</v>
      </c>
      <c r="H53" s="1"/>
      <c r="I53" s="43">
        <v>0</v>
      </c>
      <c r="J53" s="43">
        <v>0</v>
      </c>
    </row>
    <row r="54" spans="2:10">
      <c r="B54" s="48"/>
      <c r="C54" s="40"/>
      <c r="D54" s="40"/>
      <c r="E54" s="48"/>
      <c r="G54" s="25" t="s">
        <v>91</v>
      </c>
      <c r="H54" s="1"/>
      <c r="I54" s="49">
        <v>177924</v>
      </c>
      <c r="J54" s="49">
        <v>1336536</v>
      </c>
    </row>
    <row r="55" spans="2:10" ht="15">
      <c r="B55" s="18" t="s">
        <v>6</v>
      </c>
      <c r="C55" s="3"/>
      <c r="D55" s="4">
        <f>SUM(D40:D52)</f>
        <v>317898585</v>
      </c>
      <c r="E55" s="5">
        <f>SUM(E40:E54)</f>
        <v>643503985</v>
      </c>
      <c r="G55" s="18" t="s">
        <v>7</v>
      </c>
      <c r="H55" s="3"/>
      <c r="I55" s="4">
        <f>SUM(I40:I54)</f>
        <v>450138022</v>
      </c>
      <c r="J55" s="5">
        <f>+J40+J41+J43+J44+J45+J46+J48+J47+J49+J51+J52+J53+J54+J50</f>
        <v>491756818</v>
      </c>
    </row>
    <row r="56" spans="2:10">
      <c r="G56" s="25"/>
      <c r="H56" s="1"/>
      <c r="I56" s="1"/>
      <c r="J56" s="27"/>
    </row>
    <row r="57" spans="2:10" ht="15">
      <c r="E57" s="53"/>
      <c r="G57" s="18" t="s">
        <v>92</v>
      </c>
      <c r="H57" s="3"/>
      <c r="I57" s="4">
        <f>+D55-I55</f>
        <v>-132239437</v>
      </c>
      <c r="J57" s="4">
        <f>+E55-J55</f>
        <v>151747167</v>
      </c>
    </row>
    <row r="58" spans="2:10">
      <c r="E58" s="53"/>
      <c r="G58" s="1"/>
      <c r="H58" s="1"/>
      <c r="I58" s="12">
        <f>+I57-Balance!I31</f>
        <v>0</v>
      </c>
      <c r="J58" s="12">
        <f>+J57-Balance!J31</f>
        <v>0</v>
      </c>
    </row>
    <row r="59" spans="2:10">
      <c r="C59" s="50"/>
      <c r="E59" s="53"/>
    </row>
  </sheetData>
  <mergeCells count="3">
    <mergeCell ref="D7:E7"/>
    <mergeCell ref="A5:J5"/>
    <mergeCell ref="A37:J37"/>
  </mergeCells>
  <phoneticPr fontId="0" type="noConversion"/>
  <pageMargins left="0.75" right="0.75" top="1" bottom="1" header="0" footer="0"/>
  <pageSetup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>agsch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elatham</dc:creator>
  <cp:lastModifiedBy>agsch1</cp:lastModifiedBy>
  <cp:lastPrinted>2019-04-30T16:47:34Z</cp:lastPrinted>
  <dcterms:created xsi:type="dcterms:W3CDTF">2013-07-01T21:51:11Z</dcterms:created>
  <dcterms:modified xsi:type="dcterms:W3CDTF">2021-05-26T22:43:03Z</dcterms:modified>
</cp:coreProperties>
</file>